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667" documentId="120_S{2AC9BD13-BADA-5192-A53E-5A8FF88502F6}" xr6:coauthVersionLast="47" xr6:coauthVersionMax="47" xr10:uidLastSave="{52BCA8F8-ACAF-4335-8903-B5AC9C37E40B}"/>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<sst xmlns="http://schemas.openxmlformats.org/spreadsheetml/2006/main" count="180290" uniqueCount="39129">
  <si>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</si>
  <si>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</si>
  <si>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</si>
  <si>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</si>
  <si>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</si>
  <si>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</si>
  <si>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</si>
  <si>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</si>
  <si>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</si>
  <si>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</si>
  <si>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</si>
  <si>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</si>
  <si>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</si>
  <si>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</si>
  <si>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</si>
  <si>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</si>
  <si>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</si>
  <si>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</si>
  <si>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</si>
  <si>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</si>
  <si>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</si>
  <si>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</si>
  <si>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</si>
  <si>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</si>
  <si>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</si>
  <si>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</si>
  <si>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</si>
  <si>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</si>
  <si>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</si>
  <si>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</si>
  <si>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</si>
  <si>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</si>
  <si>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</si>
  <si>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</si>
  <si>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</si>
  <si>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</si>
  <si>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</si>
  <si>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</si>
  <si>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</si>
  <si>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</si>
  <si>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</si>
  <si>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</si>
  <si>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</si>
  <si>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</si>
  <si>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</si>
  <si>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</si>
  <si>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</si>
  <si>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</si>
  <si>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</si>
  <si>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</si>
  <si>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</si>
  <si>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</si>
  <si>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</si>
  <si>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</si>
  <si>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</si>
  <si>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</si>
  <si>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</si>
  <si>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</si>
  <si>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</si>
  <si>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</si>
  <si>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</si>
  <si>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</si>
  <si>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</si>
  <si>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</si>
  <si>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</si>
  <si>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</si>
  <si>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</si>
  <si>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</si>
  <si>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</si>
  <si>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</si>
  <si>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</si>
  <si>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</si>
  <si>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</si>
  <si>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</si>
  <si>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</si>
  <si>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</si>
  <si>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</si>
  <si>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</si>
  <si>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</si>
  <si>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</si>
  <si>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</si>
  <si>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</si>
  <si>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</si>
  <si>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</si>
  <si>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</si>
  <si>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</si>
  <si>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</si>
  <si>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</si>
  <si>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</si>
  <si>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</si>
  <si>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</si>
  <si>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</si>
  <si>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</si>
  <si>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</si>
  <si>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</si>
  <si>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</si>
  <si>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</si>
  <si>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</si>
  <si>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</si>
  <si>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</si>
  <si>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</si>
  <si>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</si>
  <si>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</si>
  <si>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</si>
  <si>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</si>
  <si>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</si>
  <si>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</si>
  <si>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</si>
  <si>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</si>
  <si>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</si>
  <si>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</si>
  <si>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</si>
  <si>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</si>
  <si>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</si>
  <si>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</si>
  <si>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</si>
  <si>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</si>
  <si>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</si>
  <si>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</si>
  <si>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</si>
  <si>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</si>
  <si>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</si>
  <si>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</si>
  <si>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</si>
  <si>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</si>
  <si>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</si>
  <si>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</si>
  <si>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</si>
  <si>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</si>
  <si>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</si>
  <si>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</si>
  <si>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</si>
  <si>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</si>
  <si>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</si>
  <si>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</si>
  <si>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</si>
  <si>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</si>
  <si>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</si>
  <si>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</si>
  <si>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</si>
  <si>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</si>
  <si>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</si>
  <si>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</si>
  <si>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</si>
  <si>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</si>
  <si>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</si>
  <si>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</si>
  <si>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</si>
  <si>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</si>
  <si>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</si>
  <si>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</si>
  <si>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</si>
  <si>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</si>
  <si>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</si>
  <si>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</si>
  <si>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</si>
  <si>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</si>
  <si>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</si>
  <si>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</si>
  <si>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</si>
  <si>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</si>
  <si>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</si>
  <si>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</si>
  <si>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</si>
  <si>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</si>
  <si>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</si>
  <si>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</si>
  <si>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</si>
  <si>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</si>
  <si>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</si>
  <si>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</si>
  <si>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</si>
  <si>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</si>
  <si>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</si>
  <si>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</si>
  <si>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</si>
  <si>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</si>
  <si>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</si>
  <si>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</si>
  <si>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</si>
  <si>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</si>
  <si>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</si>
  <si>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</si>
  <si>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</si>
  <si>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</si>
  <si>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</si>
  <si>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</si>
  <si>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</si>
  <si>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</si>
  <si>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</si>
  <si>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</si>
  <si>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</si>
  <si>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</si>
  <si>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</si>
  <si>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</si>
  <si>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</si>
  <si>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</si>
  <si>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</si>
  <si>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</si>
  <si>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</si>
  <si>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</si>
  <si>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</si>
  <si>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</si>
  <si>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</si>
  <si>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</si>
  <si>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</si>
  <si>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</si>
  <si>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</si>
  <si>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</si>
  <si>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</si>
  <si>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</si>
  <si>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</si>
  <si>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</si>
  <si>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</si>
  <si>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</si>
  <si>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</si>
  <si>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</si>
  <si>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</si>
  <si>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</si>
  <si>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</si>
  <si>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</si>
  <si>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</si>
  <si>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</si>
  <si>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</si>
  <si>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</si>
  <si>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</si>
  <si>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</si>
  <si>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</si>
  <si>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</si>
  <si>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</si>
  <si>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</si>
  <si>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</si>
  <si>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</si>
  <si>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</si>
  <si>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</si>
  <si>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</si>
  <si>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</si>
  <si>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</si>
  <si>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</si>
  <si>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</si>
  <si>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</si>
  <si>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</si>
  <si>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</si>
  <si>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</si>
  <si>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</si>
  <si>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</si>
  <si>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</si>
  <si>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</si>
  <si>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</si>
  <si>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</si>
  <si>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</si>
  <si>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</si>
  <si>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</si>
  <si>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</si>
  <si>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</si>
  <si>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</si>
  <si>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</si>
  <si>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</si>
  <si>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</si>
  <si>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</si>
  <si>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</si>
  <si>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</si>
  <si>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</si>
  <si>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</si>
  <si>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</si>
  <si>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</si>
  <si>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</si>
  <si>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</si>
  <si>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</si>
  <si>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</si>
  <si>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</si>
  <si>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</si>
  <si>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</si>
  <si>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</si>
  <si>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</si>
  <si>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</si>
  <si>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</si>
  <si>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</si>
  <si>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</si>
  <si>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</si>
  <si>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</si>
  <si>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</si>
  <si>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</si>
  <si>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</si>
  <si>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</si>
  <si>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</si>
  <si>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</si>
  <si>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</si>
  <si>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</si>
  <si>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</si>
  <si>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</si>
  <si>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</si>
  <si>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</si>
  <si>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</si>
  <si>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</si>
  <si>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</si>
  <si>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</si>
  <si>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</si>
  <si>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</si>
  <si>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</si>
  <si>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</si>
  <si>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</si>
  <si>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</si>
  <si>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</si>
  <si>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</si>
  <si>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</si>
  <si>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</si>
  <si>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</si>
  <si>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</si>
  <si>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</si>
  <si>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</si>
  <si>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</si>
  <si>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</si>
  <si>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</si>
  <si>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</si>
  <si>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</si>
  <si>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</si>
  <si>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</si>
  <si>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</si>
  <si>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</si>
  <si>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</si>
  <si>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</si>
  <si>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</si>
  <si>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</si>
  <si>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</si>
  <si>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</si>
  <si>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</si>
  <si>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</si>
  <si>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</si>
  <si>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</si>
  <si>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</si>
  <si>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</si>
  <si>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</si>
  <si>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</si>
  <si>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</si>
  <si>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</si>
  <si>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</si>
  <si>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</si>
  <si>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</si>
  <si>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</si>
  <si>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</si>
  <si>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</si>
  <si>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</si>
  <si>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</si>
  <si>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</si>
  <si>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</si>
  <si>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</si>
  <si>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</si>
  <si>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</si>
  <si>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</si>
  <si>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</si>
  <si>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</si>
  <si>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</si>
  <si>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</si>
  <si>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</si>
  <si>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</si>
  <si>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</si>
  <si>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</si>
  <si>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</si>
  <si>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</si>
  <si>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</si>
  <si>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</si>
  <si>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</si>
  <si>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</si>
  <si>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</si>
  <si>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</si>
  <si>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</si>
  <si>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</si>
  <si>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</si>
  <si>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</si>
  <si>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</si>
  <si>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</si>
  <si>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</si>
  <si>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</si>
  <si>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</si>
  <si>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</si>
  <si>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</si>
  <si>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</si>
  <si>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</si>
  <si>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</si>
  <si>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</si>
  <si>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</si>
  <si>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</si>
  <si>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</si>
  <si>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</si>
  <si>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</si>
  <si>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</si>
  <si>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</si>
  <si>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</si>
  <si>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</si>
  <si>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</si>
  <si>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</si>
  <si>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</si>
  <si>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</si>
  <si>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</si>
  <si>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</si>
  <si>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</si>
  <si>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</si>
  <si>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</si>
  <si>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</si>
  <si>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</si>
  <si>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</si>
  <si>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</si>
  <si>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</si>
  <si>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</si>
  <si>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</si>
  <si>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</si>
  <si>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</si>
  <si>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</si>
  <si>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</si>
  <si>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</si>
  <si>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</si>
  <si>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</si>
  <si>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</si>
  <si>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</si>
  <si>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</si>
  <si>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</si>
  <si>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</si>
  <si>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</si>
  <si>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</si>
  <si>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</si>
  <si>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</si>
  <si>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</si>
  <si>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</si>
  <si>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</si>
  <si>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</si>
  <si>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</si>
  <si>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</si>
  <si>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</si>
  <si>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</si>
  <si>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</si>
  <si>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</si>
  <si>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</si>
  <si>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</si>
  <si>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</si>
  <si>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</si>
  <si>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</si>
  <si>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</si>
  <si>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</si>
  <si>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</si>
  <si>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</si>
  <si>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</si>
  <si>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</si>
  <si>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</si>
  <si>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</si>
  <si>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</si>
  <si>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</si>
  <si>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</si>
  <si>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</si>
  <si>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</si>
  <si>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</si>
  <si>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</si>
  <si>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</si>
  <si>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</si>
  <si>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</si>
  <si>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</si>
  <si>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</si>
  <si>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</si>
  <si>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</si>
  <si>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</si>
  <si>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</si>
  <si>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</si>
  <si>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</si>
  <si>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</si>
  <si>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</si>
  <si>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</si>
  <si>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</si>
  <si>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</si>
  <si>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</si>
  <si>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</si>
  <si>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</si>
  <si>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</si>
  <si>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</si>
  <si>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</si>
  <si>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</si>
  <si>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</si>
  <si>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</si>
  <si>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</si>
  <si>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</si>
  <si>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</si>
  <si>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</si>
  <si>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</si>
  <si>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</si>
  <si>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</si>
  <si>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</si>
  <si>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</si>
  <si>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</si>
  <si>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</si>
  <si>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</si>
  <si>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</si>
  <si>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</si>
  <si>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</si>
  <si>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</si>
  <si>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</si>
  <si>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</si>
  <si>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</si>
  <si>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</si>
  <si>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</si>
  <si>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</si>
  <si>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</si>
  <si>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</si>
  <si>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</si>
  <si>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</si>
  <si>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</si>
  <si>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</si>
  <si>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</si>
  <si>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</si>
  <si>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</si>
  <si>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</si>
  <si>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</si>
  <si>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</si>
  <si>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</si>
  <si>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</si>
  <si>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</si>
  <si>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</si>
  <si>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</si>
  <si>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</si>
  <si>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</si>
  <si>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</si>
  <si>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</si>
  <si>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</si>
  <si>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</si>
  <si>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</si>
  <si>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</si>
  <si>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</si>
  <si>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</si>
  <si>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</si>
  <si>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</si>
  <si>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</si>
  <si>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</si>
  <si>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</si>
  <si>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</si>
  <si>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</si>
  <si>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</si>
  <si>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</si>
  <si>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</si>
  <si>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</si>
  <si>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</si>
  <si>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</si>
  <si>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</si>
  <si>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</si>
  <si>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</si>
  <si>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</si>
  <si>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</si>
  <si>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</si>
  <si>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</si>
  <si>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</si>
  <si>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</si>
  <si>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</si>
  <si>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</si>
  <si>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</si>
  <si>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</si>
  <si>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</si>
  <si>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</si>
  <si>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</si>
  <si>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</si>
  <si>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</si>
  <si>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</si>
  <si>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</si>
  <si>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</si>
  <si>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</si>
  <si>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</si>
  <si>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</si>
  <si>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</si>
  <si>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</si>
  <si>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</si>
  <si>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</si>
  <si>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</si>
  <si>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</si>
  <si>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</si>
  <si>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</si>
  <si>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</si>
  <si>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</si>
  <si>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</si>
  <si>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</si>
  <si>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</si>
  <si>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</si>
  <si>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</si>
  <si>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</si>
  <si>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</si>
  <si>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</si>
  <si>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</si>
  <si>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</si>
  <si>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</si>
  <si>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</si>
  <si>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</si>
  <si>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</si>
  <si>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</si>
  <si>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</si>
  <si>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</si>
  <si>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</si>
  <si>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</si>
  <si>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</si>
  <si>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</si>
  <si>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</si>
  <si>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</si>
  <si>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</si>
  <si>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</si>
  <si>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</si>
  <si>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</si>
  <si>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</si>
  <si>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</si>
  <si>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</si>
  <si>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</si>
  <si>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</si>
  <si>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</si>
  <si>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</si>
  <si>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</si>
  <si>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</si>
  <si>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</si>
  <si>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</si>
  <si>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</si>
  <si>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</si>
  <si>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</si>
  <si>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</si>
  <si>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</si>
  <si>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</si>
  <si>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</si>
  <si>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</si>
  <si>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</si>
  <si>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</si>
  <si>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</si>
  <si>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</si>
  <si>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</si>
  <si>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</si>
  <si>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</si>
  <si>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</si>
  <si>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</si>
  <si>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</si>
  <si>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</si>
  <si>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</si>
  <si>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</si>
  <si>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</si>
  <si>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</si>
  <si>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</si>
  <si>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</si>
  <si>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</si>
  <si>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</si>
  <si>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</si>
  <si>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</si>
  <si>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</si>
  <si>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</si>
  <si>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</si>
  <si>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</si>
  <si>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</si>
  <si>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</si>
  <si>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</si>
  <si>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</si>
  <si>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</si>
  <si>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</si>
  <si>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</si>
  <si>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</si>
  <si>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</si>
  <si>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</si>
  <si>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</si>
  <si>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</si>
  <si>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</si>
  <si>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</si>
  <si>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</si>
  <si>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</si>
  <si>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</si>
  <si>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</si>
  <si>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</si>
  <si>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</si>
  <si>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</si>
  <si>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</si>
  <si>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</si>
  <si>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</si>
  <si>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</si>
  <si>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</si>
  <si>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</si>
  <si>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</si>
  <si>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</si>
  <si>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</si>
  <si>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</si>
  <si>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</si>
  <si>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</si>
  <si>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</si>
  <si>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</si>
  <si>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</si>
  <si>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</si>
  <si>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</si>
  <si>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</si>
  <si>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</si>
  <si>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</si>
  <si>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</si>
  <si>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</si>
  <si>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</si>
  <si>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</si>
  <si>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</si>
  <si>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</si>
  <si>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</si>
  <si>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</si>
  <si>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</si>
  <si>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</si>
  <si>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</si>
  <si>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</si>
  <si>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</si>
  <si>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</si>
  <si>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</si>
  <si>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</si>
  <si>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</si>
  <si>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</si>
  <si>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</si>
  <si>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</si>
  <si>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</si>
  <si>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</si>
  <si>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</si>
  <si>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</si>
  <si>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</si>
  <si>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</si>
  <si>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</si>
  <si>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</si>
  <si>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</si>
  <si>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</si>
  <si>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</si>
  <si>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</si>
  <si>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</si>
  <si>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</si>
  <si>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</si>
  <si>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</si>
  <si>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</si>
  <si>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</si>
  <si>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</si>
  <si>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</si>
  <si>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</si>
  <si>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</si>
  <si>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</si>
  <si>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</si>
  <si>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</si>
  <si>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</si>
  <si>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</si>
  <si>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</si>
  <si>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</si>
  <si>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</si>
  <si>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</si>
  <si>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</si>
  <si>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</si>
  <si>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</si>
  <si>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</si>
  <si>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</si>
  <si>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</si>
  <si>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</si>
  <si>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</si>
  <si>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</si>
  <si>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</si>
  <si>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</si>
  <si>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</si>
  <si>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</si>
  <si>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</si>
  <si>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</si>
  <si>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</si>
  <si>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</si>
  <si>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</si>
  <si>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</si>
  <si>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</si>
  <si>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</si>
  <si>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</si>
  <si>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</si>
  <si>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</si>
  <si>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</si>
  <si>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</si>
  <si>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</si>
  <si>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</si>
  <si>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</si>
  <si>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</si>
  <si>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</si>
  <si>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</si>
  <si>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</si>
  <si>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</si>
  <si>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</si>
  <si>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</si>
  <si>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</si>
  <si>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</si>
  <si>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</si>
  <si>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</si>
  <si>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</si>
  <si>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</si>
  <si>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</si>
  <si>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</si>
  <si>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</si>
  <si>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</si>
  <si>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</si>
  <si>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</si>
  <si>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</si>
  <si>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</si>
  <si>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</si>
  <si>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</si>
  <si>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</si>
  <si>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</si>
  <si>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</si>
  <si>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</si>
  <si>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</si>
  <si>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</si>
  <si>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</si>
  <si>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</si>
  <si>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</si>
  <si>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</si>
  <si>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</si>
  <si>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</si>
  <si>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</si>
  <si>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</si>
  <si>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</si>
  <si>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</si>
  <si>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</si>
  <si>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</si>
  <si>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</si>
  <si>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</si>
  <si>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</si>
  <si>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</si>
  <si>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</si>
  <si>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</si>
  <si>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</si>
  <si>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</si>
  <si>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</si>
  <si>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</si>
  <si>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</si>
  <si>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</si>
  <si>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</si>
  <si>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</si>
  <si>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</si>
  <si>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</si>
  <si>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</si>
  <si>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</si>
  <si>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</si>
  <si>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</si>
  <si>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</si>
  <si>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</si>
  <si>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</si>
  <si>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</si>
  <si>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</si>
  <si>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</si>
  <si>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</si>
  <si>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</si>
  <si>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</si>
  <si>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</si>
  <si>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</si>
  <si>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</si>
  <si>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</si>
  <si>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</si>
  <si>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</si>
  <si>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</si>
  <si>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</si>
  <si>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</si>
  <si>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</si>
  <si>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</si>
  <si>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</si>
  <si>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</si>
  <si>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</si>
  <si>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</si>
  <si>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</si>
  <si>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</si>
  <si>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</si>
  <si>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</si>
  <si>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</si>
  <si>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</si>
  <si>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</si>
  <si>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</si>
  <si>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</si>
  <si>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</si>
  <si>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</si>
  <si>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</si>
  <si>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</si>
  <si>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</si>
  <si>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</si>
  <si>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</si>
  <si>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</si>
  <si>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</si>
  <si>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</si>
  <si>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</si>
  <si>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</si>
  <si>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</si>
  <si>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</si>
  <si>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</si>
  <si>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</si>
  <si>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</si>
  <si>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</si>
  <si>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</si>
  <si>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</si>
  <si>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</si>
  <si>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</si>
  <si>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</si>
  <si>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</si>
  <si>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</si>
  <si>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</si>
  <si>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</si>
  <si>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</si>
  <si>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</si>
  <si>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</si>
  <si>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</si>
  <si>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</si>
  <si>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</si>
  <si>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</si>
  <si>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</si>
  <si>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</si>
  <si>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</si>
  <si>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</si>
  <si>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</si>
  <si>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</si>
  <si>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</si>
  <si>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</si>
  <si>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</si>
  <si>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</si>
  <si>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</si>
  <si>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</si>
  <si>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</si>
  <si>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</si>
  <si>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</si>
  <si>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</si>
  <si>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</si>
  <si>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</si>
  <si>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</si>
  <si>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</si>
  <si>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</si>
  <si>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</si>
  <si>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</si>
  <si>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</si>
  <si>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</si>
  <si>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</si>
  <si>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</si>
  <si>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</si>
  <si>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</si>
  <si>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</si>
  <si>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</si>
  <si>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</si>
  <si>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</si>
  <si>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</si>
  <si>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</si>
  <si>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</si>
  <si>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</si>
  <si>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</si>
  <si>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</si>
  <si>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</si>
  <si>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</si>
  <si>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</si>
  <si>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</si>
  <si>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</si>
  <si>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</si>
  <si>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</si>
  <si>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</si>
  <si>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</si>
  <si>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</si>
  <si>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</si>
  <si>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</si>
  <si>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</si>
  <si>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</si>
  <si>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</si>
  <si>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</si>
  <si>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</si>
  <si>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</si>
  <si>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</si>
  <si>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</si>
  <si>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</si>
  <si>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</si>
  <si>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</si>
  <si>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</si>
  <si>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</si>
  <si>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</si>
  <si>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</si>
  <si>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</si>
  <si>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</si>
  <si>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</si>
  <si>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</si>
  <si>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</si>
  <si>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</si>
  <si>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</si>
  <si>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</si>
  <si>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</si>
  <si>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</si>
  <si>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</si>
  <si>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</si>
  <si>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</si>
  <si>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</si>
  <si>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</si>
  <si>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</si>
  <si>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</si>
  <si>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</si>
  <si>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</si>
  <si>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</si>
  <si>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</si>
  <si>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</si>
  <si>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</si>
  <si>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</si>
  <si>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</si>
  <si>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</si>
  <si>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</si>
  <si>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</si>
  <si>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</si>
  <si>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</si>
  <si>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</si>
  <si>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</si>
  <si>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</si>
  <si>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</si>
  <si>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</si>
  <si>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</si>
  <si>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</si>
  <si>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</si>
  <si>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</si>
  <si>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</si>
  <si>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</si>
  <si>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</si>
  <si>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</si>
  <si>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</si>
  <si>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</si>
  <si>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</si>
  <si>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</si>
  <si>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</si>
  <si>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</si>
  <si>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</si>
  <si>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</si>
  <si>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</si>
  <si>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</si>
  <si>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</si>
  <si>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</si>
  <si>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</si>
  <si>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</si>
  <si>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</si>
  <si>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</si>
  <si>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</si>
  <si>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</si>
  <si>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</si>
  <si>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</si>
  <si>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</si>
  <si>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</si>
  <si>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</si>
  <si>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</si>
  <si>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</si>
  <si>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</si>
  <si>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</si>
  <si>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</si>
  <si>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</si>
  <si>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</si>
  <si>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</si>
  <si>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</si>
  <si>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</si>
  <si>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</si>
  <si>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</si>
  <si>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</si>
  <si>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</si>
  <si>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</si>
  <si>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</si>
  <si>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</si>
  <si>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</si>
  <si>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</si>
  <si>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</si>
  <si>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</si>
  <si>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</si>
  <si>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</si>
  <si>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</si>
  <si>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</si>
  <si>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</si>
  <si>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</si>
  <si>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</si>
  <si>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</si>
  <si>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</si>
  <si>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</si>
  <si>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</si>
  <si>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</si>
  <si>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</si>
  <si>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</si>
  <si>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</si>
  <si>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</si>
  <si>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</si>
  <si>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</si>
  <si>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</si>
  <si>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</si>
  <si>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</si>
  <si>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</si>
  <si>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</si>
  <si>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</si>
  <si>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</si>
  <si>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</si>
  <si>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</si>
  <si>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</si>
  <si>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</si>
  <si>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</si>
  <si>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</si>
  <si>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</si>
  <si>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</si>
  <si>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</si>
  <si>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</si>
  <si>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</si>
  <si>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</si>
  <si>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</si>
  <si>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</si>
  <si>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</si>
  <si>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</si>
  <si>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</si>
  <si>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</si>
  <si>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</si>
  <si>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</si>
  <si>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</si>
  <si>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</si>
  <si>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</si>
  <si>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</si>
  <si>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</si>
  <si>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</si>
  <si>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</si>
  <si>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</si>
  <si>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</si>
  <si>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</si>
  <si>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</si>
  <si>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</si>
  <si>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</si>
  <si>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</si>
  <si>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</si>
  <si>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</si>
  <si>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</si>
  <si>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</si>
  <si>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</si>
  <si>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</si>
  <si>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</si>
  <si>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</si>
  <si>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</si>
  <si>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</si>
  <si>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</si>
  <si>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</si>
  <si>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</si>
  <si>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</si>
  <si>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</si>
  <si>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</si>
  <si>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</si>
  <si>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</si>
  <si>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</si>
  <si>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</si>
  <si>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</si>
  <si>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</si>
  <si>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</si>
  <si>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</si>
  <si>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</si>
  <si>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</si>
  <si>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</si>
  <si>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</si>
  <si>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</si>
  <si>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</si>
  <si>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</si>
  <si>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</si>
  <si>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</si>
  <si>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</si>
  <si>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</si>
  <si>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</si>
  <si>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</si>
  <si>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</si>
  <si>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</si>
  <si>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</si>
  <si>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</si>
  <si>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</si>
  <si>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</si>
  <si>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</si>
  <si>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</si>
  <si>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</si>
  <si>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</si>
  <si>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</si>
  <si>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</si>
  <si>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</si>
  <si>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</si>
  <si>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</si>
  <si>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</si>
  <si>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</si>
  <si>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</si>
  <si>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</si>
  <si>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</si>
  <si>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</si>
  <si>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</si>
  <si>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</si>
  <si>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</si>
  <si>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</si>
  <si>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</si>
  <si>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</si>
  <si>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</si>
  <si>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</si>
  <si>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</si>
  <si>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</si>
  <si>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</si>
  <si>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</si>
  <si>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</si>
  <si>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</si>
  <si>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</si>
  <si>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</si>
  <si>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</si>
  <si>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</si>
  <si>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</si>
  <si>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</si>
  <si>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</si>
  <si>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</si>
  <si>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</si>
  <si>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</si>
  <si>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</si>
  <si>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</si>
  <si>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</si>
  <si>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</si>
  <si>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</si>
  <si>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</si>
  <si>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</si>
  <si>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</si>
  <si>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</si>
  <si>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</si>
  <si>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</si>
  <si>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</si>
  <si>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</si>
  <si>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</si>
  <si>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</si>
  <si>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</si>
  <si>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</si>
  <si>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</si>
  <si>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</si>
  <si>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</si>
  <si>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</si>
  <si>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</si>
  <si>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</si>
  <si>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</si>
  <si>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</si>
  <si>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</si>
  <si>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</si>
  <si>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</si>
  <si>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</si>
  <si>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</si>
  <si>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</si>
  <si>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</si>
  <si>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</si>
  <si>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</si>
  <si>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</si>
  <si>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</si>
  <si>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</si>
  <si>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</si>
  <si>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</si>
  <si>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</si>
  <si>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</si>
  <si>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</si>
  <si>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</si>
  <si>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</si>
  <si>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</si>
  <si>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</si>
  <si>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</si>
  <si>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</si>
  <si>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</si>
  <si>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</si>
  <si>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</si>
  <si>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</si>
  <si>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</si>
  <si>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</si>
  <si>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</si>
  <si>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</si>
  <si>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</si>
  <si>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</si>
  <si>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</si>
  <si>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</si>
  <si>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</si>
  <si>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</si>
  <si>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</si>
  <si>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</si>
  <si>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</si>
  <si>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</si>
  <si>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</si>
  <si>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</si>
  <si>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</si>
  <si>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</si>
  <si>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</si>
  <si>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</si>
  <si>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</si>
  <si>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</si>
  <si>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</si>
  <si>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</si>
  <si>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</si>
  <si>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</si>
  <si>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</si>
  <si>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</si>
  <si>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</si>
  <si>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</si>
  <si>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</si>
  <si>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</si>
  <si>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</si>
  <si>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</si>
  <si>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</si>
  <si>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</si>
  <si>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</si>
  <si>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</si>
  <si>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</si>
  <si>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</si>
  <si>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</si>
  <si>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</si>
  <si>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</si>
  <si>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</si>
  <si>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</si>
  <si>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</si>
  <si>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</si>
  <si>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</si>
  <si>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</si>
  <si>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</si>
  <si>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</si>
  <si>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</si>
  <si>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</si>
  <si>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</si>
  <si>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</si>
  <si>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</si>
  <si>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</si>
  <si>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</si>
  <si>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</si>
  <si>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</si>
  <si>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</si>
  <si>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</si>
  <si>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</si>
  <si>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</si>
  <si>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</si>
  <si>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</si>
  <si>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</si>
  <si>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</si>
  <si>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</si>
  <si>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</si>
  <si>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</si>
  <si>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</si>
  <si>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</si>
  <si>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</si>
  <si>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</si>
  <si>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</si>
  <si>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</si>
  <si>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</si>
  <si>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</si>
  <si>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</si>
  <si>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</si>
  <si>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</si>
  <si>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</si>
  <si>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</si>
  <si>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</si>
  <si>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</si>
  <si>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</si>
  <si>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</si>
  <si>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</si>
  <si>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</si>
  <si>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</si>
  <si>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</si>
  <si>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</si>
  <si>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</si>
  <si>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</si>
  <si>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</si>
  <si>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</si>
  <si>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</si>
  <si>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</si>
  <si>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</si>
  <si>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</si>
  <si>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</si>
  <si>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</si>
  <si>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</si>
  <si>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</si>
  <si>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</si>
  <si>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</si>
  <si>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</si>
  <si>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</si>
  <si>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</si>
  <si>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</si>
  <si>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</si>
  <si>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</si>
  <si>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</si>
  <si>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</si>
  <si>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</si>
  <si>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</si>
  <si>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</si>
  <si>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</si>
  <si>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</si>
  <si>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</si>
  <si>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</si>
  <si>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</si>
  <si>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</si>
  <si>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</si>
  <si>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</si>
  <si>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</si>
  <si>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</si>
  <si>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</si>
  <si>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</si>
  <si>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</si>
  <si>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</si>
  <si>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</si>
  <si>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</si>
  <si>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</si>
  <si>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</si>
  <si>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</si>
  <si>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</si>
  <si>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</si>
  <si>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</si>
  <si>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</si>
  <si>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</si>
  <si>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</si>
  <si>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</si>
  <si>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</si>
  <si>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</si>
  <si>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</si>
  <si>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</si>
  <si>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</si>
  <si>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</si>
  <si>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</si>
  <si>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</si>
  <si>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</si>
  <si>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</si>
  <si>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</si>
  <si>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</si>
  <si>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</si>
  <si>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</si>
  <si>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</si>
  <si>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</si>
  <si>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</si>
  <si>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</si>
  <si>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</si>
  <si>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</si>
  <si>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</si>
  <si>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</si>
  <si>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</si>
  <si>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</si>
  <si>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</si>
  <si>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</si>
  <si>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</si>
  <si>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</si>
  <si>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</si>
  <si>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</si>
  <si>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</si>
  <si>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</si>
  <si>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</si>
  <si>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</si>
  <si>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</si>
  <si>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</si>
  <si>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</si>
  <si>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</si>
  <si>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</si>
  <si>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</si>
  <si>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</si>
  <si>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</si>
  <si>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</si>
  <si>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</si>
  <si>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</si>
  <si>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</si>
  <si>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</si>
  <si>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</si>
  <si>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</si>
  <si>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</si>
  <si>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</si>
  <si>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</si>
  <si>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</si>
  <si>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</si>
  <si>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</si>
  <si>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</si>
  <si>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</si>
  <si>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</si>
  <si>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</si>
  <si>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</si>
  <si>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</si>
  <si>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</si>
  <si>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</si>
  <si>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</si>
  <si>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</si>
  <si>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</si>
  <si>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</si>
  <si>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</si>
  <si>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</si>
  <si>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</si>
  <si>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</si>
  <si>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</si>
  <si>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</si>
  <si>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</si>
  <si>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</si>
  <si>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</si>
  <si>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</si>
  <si>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</si>
  <si>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</si>
  <si>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</si>
  <si>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</si>
  <si>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</si>
  <si>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</si>
  <si>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</si>
  <si>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</si>
  <si>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</si>
  <si>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</si>
  <si>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</si>
  <si>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</si>
  <si>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</si>
  <si>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</si>
  <si>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</si>
  <si>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</si>
  <si>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</si>
  <si>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</si>
  <si>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</si>
  <si>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</si>
  <si>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</si>
  <si>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</si>
  <si>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</si>
  <si>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</si>
  <si>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</si>
  <si>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</si>
  <si>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</si>
  <si>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</si>
  <si>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</si>
  <si>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</si>
  <si>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</si>
  <si>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</si>
  <si>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</si>
  <si>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</si>
  <si>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</si>
  <si>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</si>
  <si>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</si>
  <si>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</si>
  <si>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</si>
  <si>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</si>
  <si>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</si>
  <si>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</si>
  <si>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</si>
  <si>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</si>
  <si>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</si>
  <si>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</si>
  <si>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</si>
  <si>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</si>
  <si>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</si>
  <si>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</si>
  <si>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</si>
  <si>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</si>
  <si>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</si>
  <si>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</si>
  <si>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</si>
  <si>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</si>
  <si>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</si>
  <si>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</si>
  <si>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</si>
  <si>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</si>
  <si>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</si>
  <si>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</si>
  <si>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</si>
  <si>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</si>
  <si>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</si>
  <si>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</si>
  <si>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</si>
  <si>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</si>
  <si>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</si>
  <si>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</si>
  <si>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</si>
  <si>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</si>
  <si>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</si>
  <si>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</si>
  <si>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</si>
  <si>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</si>
  <si>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</si>
  <si>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</si>
  <si>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</si>
  <si>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</si>
  <si>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</si>
  <si>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</si>
  <si>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</si>
  <si>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</si>
  <si>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</si>
  <si>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</si>
  <si>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</si>
  <si>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</si>
  <si>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</si>
  <si>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</si>
  <si>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</si>
  <si>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</si>
  <si>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</si>
  <si>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</si>
  <si>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</si>
  <si>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</si>
  <si>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</si>
  <si>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</si>
  <si>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</si>
  <si>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</si>
  <si>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</si>
  <si>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</si>
  <si>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</si>
  <si>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</si>
  <si>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</si>
  <si>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</si>
  <si>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</si>
  <si>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</si>
  <si>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</si>
  <si>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</si>
  <si>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</si>
  <si>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</si>
  <si>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</si>
  <si>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</si>
  <si>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</si>
  <si>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</si>
  <si>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</si>
  <si>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</si>
  <si>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</si>
  <si>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</si>
  <si>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</si>
  <si>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</si>
  <si>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</si>
  <si>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</si>
  <si>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</si>
  <si>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</si>
  <si>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</si>
  <si>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</si>
  <si>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</si>
  <si>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</si>
  <si>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</si>
  <si>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</si>
  <si>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</si>
  <si>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</si>
  <si>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</si>
  <si>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</si>
  <si>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</si>
  <si>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</si>
  <si>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</si>
  <si>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</si>
  <si>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</si>
  <si>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</si>
  <si>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</si>
  <si>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</si>
  <si>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</si>
  <si>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</si>
  <si>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</si>
  <si>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</si>
  <si>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</si>
  <si>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</si>
  <si>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</si>
  <si>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</si>
  <si>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</si>
  <si>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</si>
  <si>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</si>
  <si>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</si>
  <si>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</si>
  <si>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</si>
  <si>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</si>
  <si>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</si>
  <si>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</si>
  <si>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</si>
  <si>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</si>
  <si>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</si>
  <si>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</si>
  <si>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</si>
  <si>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</si>
  <si>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</si>
  <si>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</si>
  <si>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</si>
  <si>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</si>
  <si>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</si>
  <si>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</si>
  <si>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</si>
  <si>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</si>
  <si>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</si>
  <si>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</si>
  <si>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</si>
  <si>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</si>
  <si>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</si>
  <si>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</si>
  <si>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</si>
  <si>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</si>
  <si>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</si>
  <si>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</si>
  <si>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</si>
  <si>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</si>
  <si>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</si>
  <si>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</si>
  <si>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</si>
  <si>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</si>
  <si>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</si>
  <si>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</si>
  <si>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</si>
  <si>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</si>
  <si>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</si>
  <si>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</si>
  <si>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</si>
  <si>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</si>
  <si>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</si>
  <si>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</si>
  <si>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</si>
  <si>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</si>
  <si>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</si>
  <si>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</si>
  <si>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</si>
  <si>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</si>
  <si>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</si>
  <si>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</si>
  <si>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</si>
  <si>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</si>
  <si>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</si>
  <si>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</si>
  <si>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</si>
  <si>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</si>
  <si>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</si>
  <si>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</si>
  <si>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</si>
  <si>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</si>
  <si>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</si>
  <si>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</si>
  <si>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</si>
  <si>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</si>
  <si>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</si>
  <si>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</si>
  <si>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</si>
  <si>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</si>
  <si>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</si>
  <si>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</si>
  <si>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</si>
  <si>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</si>
  <si>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</si>
  <si>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</si>
  <si>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</si>
  <si>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</si>
  <si>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</si>
  <si>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</si>
  <si>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</si>
  <si>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</si>
  <si>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</si>
  <si>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</si>
  <si>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</si>
  <si>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</si>
  <si>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</si>
  <si>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</si>
  <si>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</si>
  <si>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</si>
  <si>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</si>
  <si>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</si>
  <si>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</si>
  <si>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</si>
  <si>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</si>
  <si>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</si>
  <si>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</si>
  <si>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</si>
  <si>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</si>
  <si>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</si>
  <si>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</si>
  <si>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</si>
  <si>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</si>
  <si>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</si>
  <si>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</si>
  <si>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</si>
  <si>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</si>
  <si>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</si>
  <si>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</si>
  <si>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</si>
  <si>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</si>
  <si>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</si>
  <si>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</si>
  <si>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</si>
  <si>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</si>
  <si>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</si>
  <si>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</si>
  <si>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</si>
  <si>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</si>
  <si>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</si>
  <si>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</si>
  <si>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</si>
  <si>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</si>
  <si>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</si>
  <si>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</si>
  <si>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</si>
  <si>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</si>
  <si>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</si>
  <si>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</si>
  <si>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</si>
  <si>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</si>
  <si>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</si>
  <si>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</si>
  <si>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</si>
  <si>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</si>
  <si>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</si>
  <si>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</si>
  <si>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</si>
  <si>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</si>
  <si>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</si>
  <si>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</si>
  <si>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</si>
  <si>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</si>
  <si>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</si>
  <si>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</si>
  <si>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</si>
  <si>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</si>
  <si>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</si>
  <si>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</si>
  <si>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</si>
  <si>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</si>
  <si>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</si>
  <si>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</si>
  <si>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</si>
  <si>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</si>
  <si>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</si>
  <si>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</si>
  <si>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</si>
  <si>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</si>
  <si>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</si>
  <si>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</si>
  <si>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</si>
  <si>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</si>
  <si>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</si>
  <si>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</si>
  <si>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</si>
  <si>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</si>
  <si>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</si>
  <si>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</si>
  <si>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</si>
  <si>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</si>
  <si>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</si>
  <si>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</si>
  <si>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</si>
  <si>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</si>
  <si>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</si>
  <si>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</si>
  <si>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</si>
  <si>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</si>
  <si>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</si>
  <si>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</si>
  <si>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</si>
  <si>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</si>
  <si>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</si>
  <si>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</si>
  <si>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</si>
  <si>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</si>
  <si>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</si>
  <si>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</si>
  <si>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</si>
  <si>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</si>
  <si>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</si>
  <si>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</si>
  <si>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</si>
  <si>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</si>
  <si>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</si>
  <si>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</si>
  <si>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</si>
  <si>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</si>
  <si>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</si>
  <si>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</si>
  <si>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</si>
  <si>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</si>
  <si>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</si>
  <si>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</si>
  <si>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</si>
  <si>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</si>
  <si>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</si>
  <si>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</si>
  <si>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</si>
  <si>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</si>
  <si>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</si>
  <si>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</si>
  <si>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</si>
  <si>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</si>
  <si>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</si>
  <si>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</si>
  <si>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</si>
  <si>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</si>
  <si>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</si>
  <si>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</si>
  <si>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</si>
  <si>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</si>
  <si>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</si>
  <si>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</si>
  <si>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</si>
  <si>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</si>
  <si>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</si>
  <si>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</si>
  <si>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</si>
  <si>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</si>
  <si>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</si>
  <si>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</si>
  <si>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</si>
  <si>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</si>
  <si>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</si>
  <si>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</si>
  <si>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</si>
  <si>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</si>
  <si>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</si>
  <si>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</si>
  <si>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</si>
  <si>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</si>
  <si>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</si>
  <si>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</si>
  <si>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</si>
  <si>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</si>
  <si>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</si>
  <si>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</si>
  <si>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</si>
  <si>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</si>
  <si>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</si>
  <si>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</si>
  <si>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</si>
  <si>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</si>
  <si>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</si>
  <si>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</si>
  <si>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</si>
  <si>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</si>
  <si>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</si>
  <si>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</si>
  <si>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</si>
  <si>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</si>
  <si>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</si>
  <si>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</si>
  <si>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</si>
  <si>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</si>
  <si>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</si>
  <si>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</si>
  <si>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</si>
  <si>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</si>
  <si>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</si>
  <si>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</si>
  <si>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</si>
  <si>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</si>
  <si>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</si>
  <si>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</si>
  <si>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</si>
  <si>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</si>
  <si>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</si>
  <si>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</si>
  <si>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</si>
  <si>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</si>
  <si>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</si>
  <si>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</si>
  <si>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</si>
  <si>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</si>
  <si>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</si>
  <si>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</si>
  <si>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</si>
  <si>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</si>
  <si>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</si>
  <si>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</si>
  <si>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</si>
  <si>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</si>
  <si>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</si>
  <si>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</si>
  <si>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</si>
  <si>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</si>
  <si>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</si>
  <si>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</si>
  <si>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</si>
  <si>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</si>
  <si>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</si>
  <si>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</si>
  <si>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</si>
  <si>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</si>
  <si>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</si>
  <si>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</si>
  <si>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</si>
  <si>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</si>
  <si>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</si>
  <si>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</si>
  <si>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</si>
  <si>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</si>
  <si>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</si>
  <si>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</si>
  <si>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</si>
  <si>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</si>
  <si>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</si>
  <si>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</si>
  <si>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</si>
  <si>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</si>
  <si>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</si>
  <si>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</si>
  <si>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</si>
  <si>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</si>
  <si>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</si>
  <si>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</si>
  <si>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</si>
  <si>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</si>
  <si>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</si>
  <si>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</si>
  <si>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</si>
  <si>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</si>
  <si>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</si>
  <si>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</si>
  <si>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</si>
  <si>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</si>
  <si>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</si>
  <si>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</si>
  <si>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</si>
  <si>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</si>
  <si>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</si>
  <si>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</si>
  <si>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</si>
  <si>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</si>
  <si>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</si>
  <si>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</si>
  <si>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</si>
  <si>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</si>
  <si>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</si>
  <si>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</si>
  <si>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</si>
  <si>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</si>
  <si>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</si>
  <si>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</si>
  <si>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</si>
  <si>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</si>
  <si>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</si>
  <si>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</si>
  <si>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</si>
  <si>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</si>
  <si>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</si>
  <si>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</si>
  <si>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</si>
  <si>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</si>
  <si>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</si>
  <si>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</si>
  <si>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</si>
  <si>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</si>
  <si>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</si>
  <si>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</si>
  <si>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</si>
  <si>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</si>
  <si>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</si>
  <si>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</si>
  <si>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</si>
  <si>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</si>
  <si>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</si>
  <si>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</si>
  <si>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</si>
  <si>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</si>
  <si>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</si>
  <si>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</si>
  <si>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</si>
  <si>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</si>
  <si>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</si>
  <si>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</si>
  <si>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</si>
  <si>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</si>
  <si>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</si>
  <si>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</si>
  <si>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</si>
  <si>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</si>
  <si>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</si>
  <si>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</si>
  <si>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</si>
  <si>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</si>
  <si>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</si>
  <si>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</si>
  <si>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</si>
  <si>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</si>
  <si>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</si>
  <si>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</si>
  <si>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</si>
  <si>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</si>
  <si>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</si>
  <si>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</si>
  <si>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</si>
  <si>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</si>
  <si>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</si>
  <si>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</si>
  <si>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</si>
  <si>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</si>
  <si>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</si>
  <si>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</si>
  <si>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</si>
  <si>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</si>
  <si>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</si>
  <si>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</si>
  <si>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</si>
  <si>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</si>
  <si>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</si>
  <si>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</si>
  <si>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</si>
  <si>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</si>
  <si>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</si>
  <si>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</si>
  <si>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</si>
  <si>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</si>
  <si>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</si>
  <si>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</si>
  <si>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</si>
  <si>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</si>
  <si>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</si>
  <si>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</si>
  <si>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</si>
  <si>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</si>
  <si>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</si>
  <si>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</si>
  <si>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</si>
  <si>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</si>
  <si>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</si>
  <si>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</si>
  <si>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</si>
  <si>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</si>
  <si>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</si>
  <si>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</si>
  <si>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</si>
  <si>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</si>
  <si>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</si>
  <si>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</si>
  <si>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</si>
  <si>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</si>
  <si>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</si>
  <si>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</si>
  <si>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</si>
  <si>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</si>
  <si>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</si>
  <si>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</si>
  <si>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</si>
  <si>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</si>
  <si>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</si>
  <si>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</si>
  <si>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</si>
  <si>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</si>
  <si>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</si>
  <si>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</si>
  <si>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</si>
  <si>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</si>
  <si>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</si>
  <si>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</si>
  <si>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</si>
  <si>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</si>
  <si>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</si>
  <si>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</si>
  <si>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</si>
  <si>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</si>
  <si>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</si>
  <si>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</si>
  <si>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</si>
  <si>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</si>
  <si>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</si>
  <si>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</si>
  <si>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</si>
  <si>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</si>
  <si>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</si>
  <si>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</si>
  <si>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</si>
  <si>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</si>
  <si>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</si>
  <si>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</si>
  <si>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</si>
  <si>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</si>
  <si>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</si>
  <si>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</si>
  <si>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</si>
  <si>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</si>
  <si>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</si>
  <si>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</si>
  <si>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</si>
  <si>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</si>
  <si>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</si>
  <si>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</si>
  <si>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</si>
  <si>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</si>
  <si>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</si>
  <si>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</si>
  <si>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</si>
  <si>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</si>
  <si>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</si>
  <si>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</si>
  <si>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</si>
  <si>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</si>
  <si>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</si>
  <si>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</si>
  <si>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</si>
  <si>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</si>
  <si>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</si>
  <si>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</si>
  <si>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</si>
  <si>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</si>
  <si>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</si>
  <si>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</si>
  <si>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</si>
  <si>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</si>
  <si>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</si>
  <si>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</si>
  <si>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</si>
  <si>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</si>
  <si>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</si>
  <si>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</si>
  <si>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</si>
  <si>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</si>
  <si>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</si>
  <si>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</si>
  <si>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</si>
  <si>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</si>
  <si>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</si>
  <si>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</si>
  <si>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</si>
  <si>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</si>
  <si>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</si>
  <si>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</si>
  <si>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</si>
  <si>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</si>
  <si>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</si>
  <si>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</si>
  <si>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</si>
  <si>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</si>
  <si>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</si>
  <si>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</si>
  <si>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</si>
  <si>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</si>
  <si>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</si>
  <si>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</si>
  <si>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</si>
  <si>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</si>
  <si>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</si>
  <si>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</si>
  <si>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</si>
  <si>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</si>
  <si>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</si>
  <si>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</si>
  <si>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</si>
  <si>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</si>
  <si>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</si>
  <si>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</si>
  <si>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</si>
  <si>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</si>
  <si>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</si>
  <si>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</si>
  <si>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</si>
  <si>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</si>
  <si>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</si>
  <si>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</si>
  <si>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</si>
  <si>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</si>
  <si>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</si>
  <si>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</si>
  <si>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</si>
  <si>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</si>
  <si>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</si>
  <si>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</si>
  <si>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</si>
  <si>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</si>
  <si>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</si>
  <si>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</si>
  <si>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</si>
  <si>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</si>
  <si>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</si>
  <si>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</si>
  <si>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</si>
  <si>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</si>
  <si>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</si>
  <si>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</si>
  <si>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</si>
  <si>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</si>
  <si>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</si>
  <si>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</si>
  <si>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</si>
  <si>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</si>
  <si>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</si>
  <si>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</si>
  <si>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</si>
  <si>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</si>
  <si>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</si>
  <si>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</si>
  <si>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</si>
  <si>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</si>
  <si>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</si>
  <si>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</si>
  <si>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</si>
  <si>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</si>
  <si>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</si>
  <si>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</si>
  <si>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</si>
  <si>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</si>
  <si>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</si>
  <si>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</si>
  <si>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</si>
  <si>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</si>
  <si>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</si>
  <si>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</si>
  <si>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</si>
  <si>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</si>
  <si>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</si>
  <si>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</si>
  <si>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</si>
  <si>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</si>
  <si>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</si>
  <si>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</si>
  <si>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</si>
  <si>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</si>
  <si>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</si>
  <si>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</si>
  <si>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</si>
  <si>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</si>
  <si>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</si>
  <si>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</si>
  <si>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</si>
  <si>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</si>
  <si>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</si>
  <si>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</si>
  <si>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</si>
  <si>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</si>
  <si>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</si>
  <si>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</si>
  <si>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</si>
  <si>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</si>
  <si>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</si>
  <si>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</si>
  <si>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</si>
  <si>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</si>
  <si>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</si>
  <si>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</si>
  <si>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</si>
  <si>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</si>
  <si>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</si>
  <si>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</si>
  <si>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</si>
  <si>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</si>
  <si>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</si>
  <si>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</si>
  <si>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</si>
  <si>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</si>
  <si>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</si>
  <si>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</si>
  <si>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</si>
  <si>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</si>
  <si>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</si>
  <si>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</si>
  <si>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</si>
  <si>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</si>
  <si>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</si>
  <si>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</si>
  <si>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</si>
  <si>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</si>
  <si>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</si>
  <si>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</si>
  <si>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</si>
  <si>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</si>
  <si>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</si>
  <si>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</si>
  <si>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</si>
  <si>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</si>
  <si>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</si>
  <si>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</si>
  <si>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</si>
  <si>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</si>
  <si>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</si>
  <si>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</si>
  <si>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</si>
  <si>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</si>
  <si>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</si>
  <si>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</si>
  <si>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</si>
  <si>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</si>
  <si>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</si>
  <si>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</si>
  <si>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</si>
  <si>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</si>
  <si>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</si>
  <si>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</si>
  <si>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</si>
  <si>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</si>
  <si>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</si>
  <si>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</si>
  <si>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</si>
  <si>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</si>
  <si>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</si>
  <si>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</si>
  <si>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</si>
  <si>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</si>
  <si>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</si>
  <si>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</si>
  <si>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</si>
  <si>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</si>
  <si>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</si>
  <si>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</si>
  <si>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</si>
  <si>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</si>
  <si>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</si>
  <si>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</si>
  <si>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</si>
  <si>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</si>
  <si>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</si>
  <si>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</si>
  <si>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</si>
  <si>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</si>
  <si>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</si>
  <si>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</si>
  <si>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</si>
  <si>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</si>
  <si>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</si>
  <si>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</si>
  <si>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</si>
  <si>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</si>
  <si>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</si>
  <si>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</si>
  <si>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</si>
  <si>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</si>
  <si>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</si>
  <si>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</si>
  <si>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</si>
  <si>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</si>
  <si>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</si>
  <si>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</si>
  <si>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</si>
  <si>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</si>
  <si>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</si>
  <si>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</si>
  <si>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</si>
  <si>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</si>
  <si>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</si>
  <si>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</si>
  <si>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</si>
  <si>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</si>
  <si>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</si>
  <si>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</si>
  <si>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</si>
  <si>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</si>
  <si>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</si>
  <si>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</si>
  <si>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</si>
  <si>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</si>
  <si>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</si>
  <si>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</si>
  <si>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</si>
  <si>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</si>
  <si>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</si>
  <si>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</si>
  <si>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</si>
  <si>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</si>
  <si>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</si>
  <si>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</si>
  <si>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</si>
  <si>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</si>
  <si>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</si>
  <si>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</si>
  <si>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</si>
  <si>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</si>
  <si>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</si>
  <si>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</si>
  <si>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</si>
  <si>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</si>
  <si>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</si>
  <si>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</si>
  <si>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</si>
  <si>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</si>
  <si>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</si>
  <si>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</si>
  <si>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</si>
  <si>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</si>
  <si>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</si>
  <si>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</si>
  <si>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</si>
  <si>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</si>
  <si>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</si>
  <si>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</si>
  <si>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</si>
  <si>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</si>
  <si>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</si>
  <si>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</si>
  <si>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</si>
  <si>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</si>
  <si>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</si>
  <si>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</si>
  <si>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</si>
  <si>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</si>
  <si>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</si>
  <si>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</si>
  <si>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</si>
  <si>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</si>
  <si>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</si>
  <si>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</si>
  <si>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</si>
  <si>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</si>
  <si>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</si>
  <si>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</si>
  <si>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</si>
  <si>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</si>
  <si>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</si>
  <si>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</si>
  <si>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</si>
  <si>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</si>
  <si>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</si>
  <si>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</si>
  <si>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</si>
  <si>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</si>
  <si>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</si>
  <si>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</si>
  <si>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</si>
  <si>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</si>
  <si>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</si>
  <si>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</si>
  <si>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</si>
  <si>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</si>
  <si>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</si>
  <si>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</si>
  <si>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</si>
  <si>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</si>
  <si>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</si>
  <si>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</si>
  <si>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</si>
  <si>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</si>
  <si>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</si>
  <si>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</si>
  <si>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</si>
  <si>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</si>
  <si>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</si>
  <si>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</si>
  <si>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</si>
  <si>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</si>
  <si>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</si>
  <si>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</si>
  <si>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</si>
  <si>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</si>
  <si>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</si>
  <si>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</si>
  <si>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</si>
  <si>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</si>
  <si>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</si>
  <si>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</si>
  <si>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</si>
  <si>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</si>
  <si>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</si>
  <si>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</si>
  <si>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</si>
  <si>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</si>
  <si>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</si>
  <si>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</si>
  <si>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</si>
  <si>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</si>
  <si>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</si>
  <si>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</si>
  <si>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</si>
  <si>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</si>
  <si>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</si>
  <si>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</si>
  <si>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</si>
  <si>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</si>
  <si>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</si>
  <si>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</si>
  <si>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</si>
  <si>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</si>
  <si>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</si>
  <si>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</si>
  <si>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</si>
  <si>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</si>
  <si>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</si>
  <si>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</si>
  <si>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</si>
  <si>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</si>
  <si>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</si>
  <si>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</si>
  <si>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</si>
  <si>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</si>
  <si>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</si>
  <si>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</si>
  <si>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</si>
  <si>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</si>
  <si>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</si>
  <si>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</si>
  <si>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</si>
  <si>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</si>
  <si>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</si>
  <si>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</si>
  <si>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</si>
  <si>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</si>
  <si>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</si>
  <si>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</si>
  <si>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</si>
  <si>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</si>
  <si>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</si>
  <si>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</si>
  <si>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</si>
  <si>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</si>
  <si>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</si>
  <si>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</si>
  <si>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</si>
  <si>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</si>
  <si>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</si>
  <si>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</si>
  <si>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</si>
  <si>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</si>
  <si>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</si>
  <si>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</si>
  <si>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</si>
  <si>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</si>
  <si>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</si>
  <si>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</si>
  <si>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</si>
  <si>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</si>
  <si>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</si>
  <si>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</si>
  <si>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</si>
  <si>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</si>
  <si>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</si>
  <si>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</si>
  <si>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</si>
  <si>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</si>
  <si>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</si>
  <si>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</si>
  <si>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</si>
  <si>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</si>
  <si>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</si>
  <si>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</si>
  <si>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</si>
  <si>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</si>
  <si>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</si>
  <si>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</si>
  <si>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</si>
  <si>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</si>
  <si>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</si>
  <si>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</si>
  <si>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</si>
  <si>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</si>
  <si>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</si>
  <si>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</si>
  <si>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</si>
  <si>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</si>
  <si>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</si>
  <si>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</si>
  <si>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</si>
  <si>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</si>
  <si>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</si>
  <si>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</si>
  <si>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</si>
  <si>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</si>
  <si>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</si>
  <si>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</si>
  <si>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</si>
  <si>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</si>
  <si>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</si>
  <si>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</si>
  <si>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</si>
  <si>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</si>
  <si>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</si>
  <si>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</si>
  <si>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</si>
  <si>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</si>
  <si>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</si>
  <si>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</si>
  <si>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</si>
  <si>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</si>
  <si>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</si>
  <si>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</si>
  <si>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</si>
  <si>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</si>
  <si>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</si>
  <si>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</si>
  <si>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</si>
  <si>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</si>
  <si>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</si>
  <si>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</si>
  <si>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</si>
  <si>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</si>
  <si>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</si>
  <si>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</si>
  <si>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</si>
  <si>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</si>
  <si>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</si>
  <si>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</si>
  <si>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</si>
  <si>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</si>
  <si>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</si>
  <si>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</si>
  <si>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</si>
  <si>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</si>
  <si>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</si>
  <si>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</si>
  <si>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</si>
  <si>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</si>
  <si>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</si>
  <si>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</si>
  <si>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</si>
  <si>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</si>
  <si>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</si>
  <si>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</si>
  <si>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</si>
  <si>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</si>
  <si>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</si>
  <si>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</si>
  <si>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</si>
  <si>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</si>
  <si>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</si>
  <si>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</si>
  <si>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</si>
  <si>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</si>
  <si>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</si>
  <si>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</si>
  <si>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</si>
  <si>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</si>
  <si>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</si>
  <si>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</si>
  <si>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</si>
  <si>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</si>
  <si>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</si>
  <si>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</si>
  <si>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</si>
  <si>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</si>
  <si>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</si>
  <si>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</si>
  <si>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</si>
  <si>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</si>
  <si>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</si>
  <si>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</si>
  <si>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</si>
  <si>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</si>
  <si>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</si>
  <si>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</si>
  <si>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</si>
  <si>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</si>
  <si>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</si>
  <si>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</si>
  <si>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</si>
  <si>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</si>
  <si>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</si>
  <si>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</si>
  <si>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</si>
  <si>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</si>
  <si>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</si>
  <si>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</si>
  <si>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</si>
  <si>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</si>
  <si>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</si>
  <si>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</si>
  <si>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</si>
  <si>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</si>
  <si>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</si>
  <si>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</si>
  <si>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</si>
  <si>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</si>
  <si>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</si>
  <si>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</si>
  <si>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</si>
  <si>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</si>
  <si>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</si>
  <si>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</si>
  <si>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</si>
  <si>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</si>
  <si>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</si>
  <si>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</si>
  <si>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</si>
  <si>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</si>
  <si>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</si>
  <si>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</si>
  <si>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</si>
  <si>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</si>
  <si>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</si>
  <si>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</si>
  <si>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</si>
  <si>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</si>
  <si>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</si>
  <si>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</si>
  <si>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</si>
  <si>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</si>
  <si>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</si>
  <si>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</si>
  <si>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</si>
  <si>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</si>
  <si>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</si>
  <si>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</si>
  <si>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</si>
  <si>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</si>
  <si>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</si>
  <si>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</si>
  <si>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</si>
  <si>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</si>
  <si>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</si>
  <si>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</si>
  <si>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</si>
  <si>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</si>
  <si>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</si>
  <si>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</si>
  <si>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</si>
  <si>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</si>
  <si>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</si>
  <si>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</si>
  <si>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</si>
  <si>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</si>
  <si>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</si>
  <si>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</si>
  <si>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</si>
  <si>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</si>
  <si>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</si>
  <si>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</si>
  <si>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</si>
  <si>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</si>
  <si>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</si>
  <si>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</si>
  <si>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</si>
  <si>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</si>
  <si>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</si>
  <si>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</si>
  <si>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</si>
  <si>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</si>
  <si>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</si>
  <si>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</si>
  <si>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</si>
  <si>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</si>
  <si>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</si>
  <si>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</si>
  <si>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</si>
  <si>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</si>
  <si>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</si>
  <si>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</si>
  <si>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</si>
  <si>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</si>
  <si>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</si>
  <si>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</si>
  <si>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</si>
  <si>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</si>
  <si>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</si>
  <si>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</si>
  <si>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</si>
  <si>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</si>
  <si>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</si>
  <si>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</si>
  <si>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</si>
  <si>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</si>
  <si>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</si>
  <si>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</si>
  <si>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</si>
  <si>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</si>
  <si>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</si>
  <si>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</si>
  <si>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</si>
  <si>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</si>
  <si>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</si>
  <si>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</si>
  <si>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</si>
  <si>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</si>
  <si>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</si>
  <si>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</si>
  <si>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</si>
  <si>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</si>
  <si>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</si>
  <si>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</si>
  <si>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</si>
  <si>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</si>
  <si>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</si>
  <si>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</si>
  <si>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</si>
  <si>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</si>
  <si>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</si>
  <si>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</si>
  <si>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</si>
  <si>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</si>
  <si>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</si>
  <si>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</si>
  <si>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</si>
  <si>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</si>
  <si>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</si>
  <si>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</si>
  <si>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</si>
  <si>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</si>
  <si>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</si>
  <si>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</si>
  <si>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</si>
  <si>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</si>
  <si>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</si>
  <si>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</si>
  <si>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</si>
  <si>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</si>
  <si>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</si>
  <si>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</si>
  <si>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</si>
  <si>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</si>
  <si>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</si>
  <si>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</si>
  <si>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</si>
  <si>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</si>
  <si>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</si>
  <si>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</si>
  <si>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</si>
  <si>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</si>
  <si>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</si>
  <si>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</si>
  <si>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</si>
  <si>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</si>
  <si>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</si>
  <si>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</si>
  <si>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</si>
  <si>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</si>
  <si>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</si>
  <si>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</si>
  <si>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</si>
  <si>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</si>
  <si>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</si>
  <si>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</si>
  <si>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</si>
  <si>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</si>
  <si>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</si>
  <si>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</si>
  <si>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</si>
  <si>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</si>
  <si>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</si>
  <si>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</si>
  <si>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</si>
  <si>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</si>
  <si>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</si>
  <si>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</si>
  <si>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</si>
  <si>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</si>
  <si>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</si>
  <si>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</si>
  <si>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</si>
  <si>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</si>
  <si>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</si>
  <si>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</si>
  <si>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</si>
  <si>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</si>
  <si>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</si>
  <si>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</si>
  <si>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</si>
  <si>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</si>
  <si>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</si>
  <si>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</si>
  <si>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</si>
  <si>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</si>
  <si>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</si>
  <si>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</si>
  <si>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</si>
  <si>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</si>
  <si>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</si>
  <si>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</si>
  <si>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</si>
  <si>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</si>
  <si>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</si>
  <si>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</si>
  <si>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</si>
  <si>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</si>
  <si>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</si>
  <si>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</si>
  <si>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</si>
  <si>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</si>
  <si>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</si>
  <si>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</si>
  <si>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</si>
  <si>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</si>
  <si>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</si>
  <si>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</si>
  <si>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</si>
  <si>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</si>
  <si>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</si>
  <si>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</si>
  <si>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</si>
  <si>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</si>
  <si>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</si>
  <si>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</si>
  <si>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</si>
  <si>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</si>
  <si>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</si>
  <si>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</si>
  <si>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</si>
  <si>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</si>
  <si>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</si>
  <si>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</si>
  <si>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</si>
  <si>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</si>
  <si>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</si>
  <si>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</si>
  <si>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</si>
  <si>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</si>
  <si>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</si>
  <si>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</si>
  <si>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</si>
  <si>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</si>
  <si>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</si>
  <si>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</si>
  <si>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</si>
  <si>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</si>
  <si>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</si>
  <si>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</si>
  <si>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</si>
  <si>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</si>
  <si>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</si>
  <si>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</si>
  <si>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</si>
  <si>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</si>
  <si>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</si>
  <si>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</si>
  <si>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</si>
  <si>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</si>
  <si>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</si>
  <si>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</si>
  <si>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</si>
  <si>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</si>
  <si>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</si>
  <si>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</si>
  <si>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</si>
  <si>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</si>
  <si>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</si>
  <si>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</si>
  <si>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</si>
  <si>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</si>
  <si>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</si>
  <si>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</si>
  <si>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</si>
  <si>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</si>
  <si>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</si>
  <si>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</si>
  <si>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</si>
  <si>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</si>
  <si>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</si>
  <si>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</si>
  <si>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</si>
  <si>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</si>
  <si>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</si>
  <si>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</si>
  <si>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</si>
  <si>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</si>
  <si>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</si>
  <si>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</si>
  <si>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</si>
  <si>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</si>
  <si>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</si>
  <si>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</si>
  <si>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</si>
  <si>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</si>
  <si>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</si>
  <si>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</si>
  <si>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</si>
  <si>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</si>
  <si>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</si>
  <si>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</si>
  <si>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</si>
  <si>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</si>
  <si>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</si>
  <si>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</si>
  <si>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</si>
  <si>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</si>
  <si>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</si>
  <si>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</si>
  <si>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</si>
  <si>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</si>
  <si>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</si>
  <si>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</si>
  <si>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</si>
  <si>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</si>
  <si>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</si>
  <si>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</si>
  <si>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</si>
  <si>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</si>
  <si>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</si>
  <si>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</si>
  <si>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</si>
  <si>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</si>
  <si>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</si>
  <si>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</si>
  <si>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</si>
  <si>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</si>
  <si>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</si>
  <si>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</si>
  <si>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</si>
  <si>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</si>
  <si>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</si>
  <si>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</si>
  <si>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</si>
  <si>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</si>
  <si>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</si>
  <si>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</si>
  <si>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</si>
  <si>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</si>
  <si>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</si>
  <si>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</si>
  <si>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</si>
  <si>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</si>
  <si>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</si>
  <si>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</si>
  <si>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</si>
  <si>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</si>
  <si>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</si>
  <si>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</si>
  <si>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</si>
  <si>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</si>
  <si>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</si>
  <si>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</si>
  <si>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</si>
  <si>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</si>
  <si>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</si>
  <si>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</si>
  <si>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</si>
  <si>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</si>
  <si>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</si>
  <si>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</si>
  <si>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</si>
  <si>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</si>
  <si>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</si>
  <si>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</si>
  <si>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</si>
  <si>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</si>
  <si>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</si>
  <si>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</si>
  <si>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</si>
  <si>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</si>
  <si>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</si>
  <si>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</si>
  <si>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</si>
  <si>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</si>
  <si>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</si>
  <si>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</si>
  <si>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</si>
  <si>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</si>
  <si>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</si>
  <si>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</si>
  <si>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</si>
  <si>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</si>
  <si>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</si>
  <si>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</si>
  <si>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</si>
  <si>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</si>
  <si>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</si>
  <si>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</si>
  <si>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</si>
  <si>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</si>
  <si>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</si>
  <si>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</si>
  <si>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</si>
  <si>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</si>
  <si>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</si>
  <si>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</si>
  <si>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</si>
  <si>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</si>
  <si>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</si>
  <si>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</si>
  <si>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</si>
  <si>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</si>
  <si>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</si>
  <si>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</si>
  <si>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</si>
  <si>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</si>
  <si>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</si>
  <si>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</si>
  <si>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</si>
  <si>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</si>
  <si>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</si>
  <si>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</si>
  <si>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</si>
  <si>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</si>
  <si>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</si>
  <si>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</si>
  <si>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</si>
  <si>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</si>
  <si>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</si>
  <si>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</si>
  <si>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</si>
  <si>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</si>
  <si>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</si>
  <si>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</si>
  <si>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</si>
  <si>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</si>
  <si>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</si>
  <si>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</si>
  <si>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</si>
  <si>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</si>
  <si>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</si>
  <si>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</si>
  <si>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</si>
  <si>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</si>
  <si>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</si>
  <si>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</si>
  <si>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</si>
  <si>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</si>
  <si>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</si>
  <si>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</si>
  <si>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</si>
  <si>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</si>
  <si>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</si>
  <si>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</si>
  <si>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</si>
  <si>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</si>
  <si>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</si>
  <si>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</si>
  <si>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</si>
  <si>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</si>
  <si>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</si>
  <si>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</si>
  <si>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</si>
  <si>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</si>
  <si>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</si>
  <si>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</si>
  <si>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</si>
  <si>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</si>
  <si>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</si>
  <si>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</si>
  <si>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</si>
  <si>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</si>
  <si>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</si>
  <si>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</si>
  <si>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</si>
  <si>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</si>
  <si>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</si>
  <si>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</si>
  <si>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</si>
  <si>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</si>
  <si>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</si>
  <si>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</si>
  <si>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</si>
  <si>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</si>
  <si>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</si>
  <si>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</si>
  <si>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</si>
  <si>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</si>
  <si>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</si>
  <si>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</si>
  <si>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</si>
  <si>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</si>
  <si>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</si>
  <si>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</si>
  <si>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</si>
  <si>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</si>
  <si>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</si>
  <si>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</si>
  <si>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</si>
  <si>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</si>
  <si>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</si>
  <si>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</si>
  <si>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</si>
  <si>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</si>
  <si>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</si>
  <si>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</si>
  <si>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</si>
  <si>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</si>
  <si>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</si>
  <si>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</si>
  <si>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</si>
  <si>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</si>
  <si>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</si>
  <si>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</si>
  <si>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</si>
  <si>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</si>
  <si>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</si>
  <si>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</si>
  <si>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</si>
  <si>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</si>
  <si>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</si>
  <si>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</si>
  <si>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</si>
  <si>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</si>
  <si>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</si>
  <si>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</si>
  <si>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</si>
  <si>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</si>
  <si>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</si>
  <si>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</si>
  <si>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</si>
  <si>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</si>
  <si>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</si>
  <si>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</si>
  <si>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</si>
  <si>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</si>
  <si>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</si>
  <si>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</si>
  <si>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</si>
  <si>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</si>
  <si>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</si>
  <si>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</si>
  <si>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</si>
  <si>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</si>
  <si>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</si>
  <si>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</si>
  <si>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</si>
  <si>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</si>
  <si>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</si>
  <si>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</si>
  <si>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</si>
  <si>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</si>
  <si>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</si>
  <si>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</si>
  <si>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</si>
  <si>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</si>
  <si>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</si>
  <si>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</si>
  <si>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</si>
  <si>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</si>
  <si>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</si>
  <si>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</si>
  <si>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</si>
  <si>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</si>
  <si>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</si>
  <si>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</si>
  <si>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</si>
  <si>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</si>
  <si>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</si>
  <si>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</si>
  <si>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</si>
  <si>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</si>
  <si>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</si>
  <si>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</si>
  <si>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</si>
  <si>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</si>
  <si>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</si>
  <si>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</si>
  <si>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</si>
  <si>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</si>
  <si>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</si>
  <si>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</si>
  <si>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</si>
  <si>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</si>
  <si>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</si>
  <si>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</si>
  <si>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</si>
  <si>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</si>
  <si>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</si>
  <si>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</si>
  <si>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</si>
  <si>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</si>
  <si>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</si>
  <si>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</si>
  <si>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</si>
  <si>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</si>
  <si>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</si>
  <si>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</si>
  <si>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</si>
  <si>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</si>
  <si>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</si>
  <si>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</si>
  <si>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</si>
  <si>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</si>
  <si>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</si>
  <si>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</si>
  <si>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</si>
  <si>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</si>
  <si>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</si>
  <si>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</si>
  <si>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</si>
  <si>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</si>
  <si>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</si>
  <si>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</si>
  <si>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</si>
  <si>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</si>
  <si>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</si>
  <si>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</si>
  <si>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</si>
  <si>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</si>
  <si>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</si>
  <si>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</si>
  <si>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</si>
  <si>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</si>
  <si>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</si>
  <si>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</si>
  <si>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</si>
  <si>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</si>
  <si>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</si>
  <si>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</si>
  <si>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</si>
  <si>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</si>
  <si>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</si>
  <si>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</si>
  <si>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</si>
  <si>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</si>
  <si>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</si>
  <si>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</si>
  <si>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</si>
  <si>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</si>
  <si>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</si>
  <si>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</si>
  <si>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</si>
  <si>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</si>
  <si>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</si>
  <si>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</si>
  <si>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</si>
  <si>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</si>
  <si>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</si>
  <si>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</si>
  <si>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</si>
  <si>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</si>
  <si>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</si>
  <si>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</si>
  <si>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</si>
  <si>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</si>
  <si>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</si>
  <si>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</si>
  <si>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</si>
  <si>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</si>
  <si>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</si>
  <si>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</si>
  <si>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</si>
  <si>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</si>
  <si>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</si>
  <si>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</si>
  <si>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</si>
  <si>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</si>
  <si>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</si>
  <si>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</si>
  <si>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</si>
  <si>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</si>
  <si>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</si>
  <si>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</si>
  <si>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</si>
  <si>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</si>
  <si>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</si>
  <si>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</si>
  <si>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</si>
  <si>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</si>
  <si>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</si>
  <si>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</si>
  <si>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</si>
  <si>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</si>
  <si>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</si>
  <si>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</si>
  <si>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</si>
  <si>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</si>
  <si>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</si>
  <si>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</si>
  <si>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</si>
  <si>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</si>
  <si>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</si>
  <si>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</si>
  <si>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</si>
  <si>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</si>
  <si>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</si>
  <si>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</si>
  <si>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</si>
  <si>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</si>
  <si>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</si>
  <si>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</si>
  <si>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</si>
  <si>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</si>
  <si>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</si>
  <si>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</si>
  <si>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</si>
  <si>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</si>
  <si>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</si>
  <si>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</si>
  <si>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</si>
  <si>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</si>
  <si>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</si>
  <si>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</si>
  <si>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</si>
  <si>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</si>
  <si>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</si>
  <si>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</si>
  <si>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</si>
  <si>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</si>
  <si>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</si>
  <si>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</si>
  <si>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</si>
  <si>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</si>
  <si>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</si>
  <si>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</si>
  <si>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</si>
  <si>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</si>
  <si>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</si>
  <si>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</si>
  <si>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</si>
  <si>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</si>
  <si>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</si>
  <si>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</si>
  <si>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</si>
  <si>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</si>
  <si>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</si>
  <si>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</si>
  <si>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</si>
  <si>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</si>
  <si>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</si>
  <si>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</si>
  <si>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</si>
  <si>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</si>
  <si>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</si>
  <si>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</si>
  <si>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</si>
  <si>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</si>
  <si>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</si>
  <si>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</si>
  <si>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</si>
  <si>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</si>
  <si>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</si>
  <si>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</si>
  <si>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</si>
  <si>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</si>
  <si>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</si>
  <si>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</si>
  <si>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</si>
  <si>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</si>
  <si>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</si>
  <si>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</si>
  <si>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</si>
  <si>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</si>
  <si>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</si>
  <si>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</si>
  <si>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</si>
  <si>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</si>
  <si>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</si>
  <si>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</si>
  <si>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</si>
  <si>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</si>
  <si>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</si>
  <si>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</si>
  <si>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</si>
  <si>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</si>
  <si>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</si>
  <si>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</si>
  <si>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</si>
  <si>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</si>
  <si>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</si>
  <si>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</si>
  <si>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</si>
  <si>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</si>
  <si>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</si>
  <si>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</si>
  <si>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</si>
  <si>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</si>
  <si>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</si>
  <si>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</si>
  <si>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</si>
  <si>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</si>
  <si>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</si>
  <si>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</si>
  <si>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</si>
  <si>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</si>
  <si>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</si>
  <si>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</si>
  <si>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</si>
  <si>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</si>
  <si>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</si>
  <si>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</si>
  <si>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</si>
  <si>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</si>
  <si>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</si>
  <si>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</si>
  <si>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</si>
  <si>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</si>
  <si>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</si>
  <si>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</si>
  <si>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</si>
  <si>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</si>
  <si>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</si>
  <si>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</si>
  <si>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</si>
  <si>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</si>
  <si>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</si>
  <si>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</si>
  <si>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</si>
  <si>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</si>
  <si>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</si>
  <si>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</si>
  <si>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</si>
  <si>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</si>
  <si>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</si>
  <si>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</si>
  <si>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</si>
  <si>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</si>
  <si>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</si>
  <si>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</si>
  <si>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</si>
  <si>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</si>
  <si>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</si>
  <si>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</si>
  <si>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</si>
  <si>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</si>
  <si>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</si>
  <si>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</si>
  <si>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</si>
  <si>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</si>
  <si>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</si>
  <si>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</si>
  <si>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</si>
  <si>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</si>
  <si>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</si>
  <si>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</si>
  <si>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</si>
  <si>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</si>
  <si>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</si>
  <si>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</si>
  <si>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</si>
  <si>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</si>
  <si>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</si>
  <si>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</si>
  <si>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</si>
  <si>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</si>
  <si>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</si>
  <si>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</si>
  <si>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</si>
  <si>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</si>
  <si>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</si>
  <si>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</si>
  <si>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</si>
  <si>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</si>
  <si>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</si>
  <si>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</si>
  <si>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</si>
  <si>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</si>
  <si>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</si>
  <si>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</si>
  <si>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</si>
  <si>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</si>
  <si>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</si>
  <si>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</si>
  <si>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</si>
  <si>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</si>
  <si>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</si>
  <si>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</si>
  <si>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</si>
  <si>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</si>
  <si>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</si>
  <si>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</si>
  <si>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</si>
  <si>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</si>
  <si>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</si>
  <si>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</si>
  <si>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</si>
  <si>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</si>
  <si>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</si>
  <si>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</si>
  <si>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</si>
  <si>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</si>
  <si>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</si>
  <si>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</si>
  <si>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</si>
  <si>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</si>
  <si>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</si>
  <si>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</si>
  <si>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</si>
  <si>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</si>
  <si>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</si>
  <si>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</si>
  <si>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</si>
  <si>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</si>
  <si>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</si>
  <si>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</si>
  <si>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</si>
  <si>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</si>
  <si>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</si>
  <si>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</si>
  <si>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</si>
  <si>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</si>
  <si>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</si>
  <si>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</si>
  <si>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</si>
  <si>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</si>
  <si>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</si>
  <si>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</si>
  <si>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</si>
  <si>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</si>
  <si>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</si>
  <si>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</si>
  <si>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</si>
  <si>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</si>
  <si>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</si>
  <si>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</si>
  <si>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</si>
  <si>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</si>
  <si>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</si>
  <si>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</si>
  <si>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</si>
  <si>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</si>
  <si>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</si>
  <si>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</si>
  <si>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</si>
  <si>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</si>
  <si>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</si>
  <si>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</si>
  <si>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</si>
  <si>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</si>
  <si>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</si>
  <si>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</si>
  <si>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</si>
  <si>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</si>
  <si>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</si>
  <si>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</si>
  <si>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</si>
  <si>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</si>
  <si>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</si>
  <si>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</si>
  <si>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</si>
  <si>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</si>
  <si>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</si>
  <si>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</si>
  <si>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</si>
  <si>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</si>
  <si>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</si>
  <si>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</si>
  <si>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</si>
  <si>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</si>
  <si>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</si>
  <si>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</si>
  <si>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</si>
  <si>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</si>
  <si>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</si>
  <si>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</si>
  <si>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</si>
  <si>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</si>
  <si>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</si>
  <si>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</si>
  <si>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</si>
  <si>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</si>
  <si>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</si>
  <si>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</si>
  <si>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</si>
  <si>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</si>
  <si>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</si>
  <si>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</si>
  <si>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</si>
  <si>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</si>
  <si>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</si>
  <si>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</si>
  <si>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</si>
  <si>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</si>
  <si>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</si>
  <si>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</si>
  <si>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</si>
  <si>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</si>
  <si>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</si>
  <si>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</si>
  <si>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</si>
  <si>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</si>
  <si>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</si>
  <si>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</si>
  <si>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</si>
  <si>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</si>
  <si>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</si>
  <si>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</si>
  <si>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</si>
  <si>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</si>
  <si>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</si>
  <si>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</si>
  <si>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</si>
  <si>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</si>
  <si>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</si>
  <si>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</si>
  <si>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</si>
  <si>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</si>
  <si>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</si>
  <si>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</si>
  <si>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</si>
  <si>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</si>
  <si>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</si>
  <si>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</si>
  <si>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</si>
  <si>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</si>
  <si>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</si>
  <si>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</si>
  <si>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</si>
  <si>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</si>
  <si>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</si>
  <si>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</si>
  <si>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</si>
  <si>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</si>
  <si>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</si>
  <si>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</si>
  <si>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</si>
  <si>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</si>
  <si>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</si>
  <si>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</si>
  <si>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</si>
  <si>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</si>
  <si>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</si>
  <si>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</si>
  <si>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</si>
  <si>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</si>
  <si>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</si>
  <si>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</si>
  <si>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</si>
  <si>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</si>
  <si>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</si>
  <si>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</si>
  <si>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</si>
  <si>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</si>
  <si>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</si>
  <si>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</si>
  <si>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</si>
  <si>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</si>
  <si>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</si>
  <si>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</si>
  <si>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</si>
  <si>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</si>
  <si>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</si>
  <si>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</si>
  <si>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</si>
  <si>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</si>
  <si>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</si>
  <si>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</si>
  <si>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</si>
  <si>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</si>
  <si>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</si>
  <si>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</si>
  <si>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</si>
  <si>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</si>
  <si>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</si>
  <si>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</si>
  <si>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</si>
  <si>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</si>
  <si>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</si>
  <si>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</si>
  <si>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</si>
  <si>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</si>
  <si>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</si>
  <si>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</si>
  <si>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</si>
  <si>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</si>
  <si>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</si>
  <si>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</si>
  <si>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</si>
  <si>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</si>
  <si>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</si>
  <si>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</si>
  <si>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</si>
  <si>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</si>
  <si>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</si>
  <si>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</si>
  <si>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</si>
  <si>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</si>
  <si>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</si>
  <si>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</si>
  <si>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</si>
  <si>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</si>
  <si>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</si>
  <si>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</si>
  <si>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</si>
  <si>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</si>
  <si>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</si>
  <si>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</si>
  <si>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</si>
  <si>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</si>
  <si>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</si>
  <si>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</si>
  <si>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</si>
  <si>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</si>
  <si>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</si>
  <si>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</si>
  <si>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</si>
  <si>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</si>
  <si>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</si>
  <si>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</si>
  <si>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</si>
  <si>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</si>
  <si>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</si>
  <si>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</si>
  <si>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</si>
  <si>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</si>
  <si>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</si>
  <si>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</si>
  <si>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</si>
  <si>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</si>
  <si>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</si>
  <si>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</si>
  <si>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</si>
  <si>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</si>
  <si>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</si>
  <si>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</si>
  <si>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</si>
  <si>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</si>
  <si>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</si>
  <si>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</si>
  <si>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</si>
  <si>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</si>
  <si>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</si>
  <si>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</si>
  <si>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</si>
  <si>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</si>
  <si>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</si>
  <si>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</si>
  <si>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</si>
  <si>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</si>
  <si>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</si>
  <si>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</si>
  <si>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</si>
  <si>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</si>
  <si>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</si>
  <si>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</si>
  <si>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</si>
  <si>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</si>
  <si>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</si>
  <si>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</si>
  <si>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</si>
  <si>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</si>
  <si>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</si>
  <si>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</si>
  <si>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</si>
  <si>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</si>
  <si>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</si>
  <si>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</si>
  <si>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</si>
  <si>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</si>
  <si>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</si>
  <si>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</si>
  <si>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</si>
  <si>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</si>
  <si>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</si>
  <si>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</si>
  <si>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</si>
  <si>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</si>
  <si>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</si>
  <si>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</si>
  <si>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</si>
  <si>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</si>
  <si>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</si>
  <si>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</si>
  <si>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</si>
  <si>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</si>
  <si>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</si>
  <si>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</si>
  <si>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</si>
  <si>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</si>
  <si>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</si>
  <si>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</si>
  <si>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</si>
  <si>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</si>
  <si>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</si>
  <si>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</si>
  <si>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</si>
  <si>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</si>
  <si>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</si>
  <si>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</si>
  <si>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</si>
  <si>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</si>
  <si>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</si>
  <si>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</si>
  <si>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</si>
  <si>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</si>
  <si>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</si>
  <si>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</si>
  <si>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</si>
  <si>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</si>
  <si>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</si>
  <si>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</si>
  <si>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</si>
  <si>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</si>
  <si>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</si>
  <si>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</si>
  <si>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</si>
  <si>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</si>
  <si>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</si>
  <si>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</si>
  <si>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</si>
  <si>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</si>
  <si>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</si>
  <si>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</si>
  <si>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</si>
  <si>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</si>
  <si>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</si>
  <si>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</si>
  <si>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</si>
  <si>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</si>
  <si>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</si>
  <si>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</si>
  <si>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</si>
  <si>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</si>
  <si>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</si>
  <si>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</si>
  <si>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</si>
  <si>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</si>
  <si>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</si>
  <si>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</si>
  <si>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</si>
  <si>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</si>
  <si>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</si>
  <si>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</si>
  <si>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</si>
  <si>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</si>
  <si>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</si>
  <si>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</si>
  <si>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</si>
  <si>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</si>
  <si>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</si>
  <si>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</si>
  <si>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</si>
  <si>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</si>
  <si>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</si>
  <si>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</si>
  <si>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</si>
  <si>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</si>
  <si>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</si>
  <si>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</si>
  <si>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</si>
  <si>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</si>
  <si>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</si>
  <si>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</si>
  <si>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</si>
  <si>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</si>
  <si>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</si>
  <si>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</si>
  <si>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</si>
  <si>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</si>
  <si>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</si>
  <si>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</si>
  <si>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</si>
  <si>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</si>
  <si>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</si>
  <si>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</si>
  <si>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</si>
  <si>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</si>
  <si>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</si>
  <si>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</si>
  <si>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</si>
  <si>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</si>
  <si>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</si>
  <si>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</si>
  <si>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</si>
  <si>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</si>
  <si>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</si>
  <si>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</si>
  <si>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</si>
  <si>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</si>
  <si>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</si>
  <si>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</si>
  <si>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</si>
  <si>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</si>
  <si>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</si>
  <si>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</si>
  <si>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</si>
  <si>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</si>
  <si>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</si>
  <si>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</si>
  <si>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</si>
  <si>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</si>
  <si>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</si>
  <si>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</si>
  <si>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</si>
  <si>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</si>
  <si>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</si>
  <si>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</si>
  <si>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</si>
  <si>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</si>
  <si>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</si>
  <si>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</si>
  <si>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</si>
  <si>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</si>
  <si>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</si>
  <si>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</si>
  <si>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</si>
  <si>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</si>
  <si>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</si>
  <si>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</si>
  <si>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</si>
  <si>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</si>
  <si>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</si>
  <si>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</si>
  <si>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</si>
  <si>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</si>
  <si>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</si>
  <si>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</si>
  <si>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</si>
  <si>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</si>
  <si>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</si>
  <si>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</si>
  <si>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</si>
  <si>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</si>
  <si>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</si>
  <si>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</si>
  <si>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</si>
  <si>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</si>
  <si>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</si>
  <si>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</si>
  <si>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</si>
  <si>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</si>
  <si>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</si>
  <si>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</si>
  <si>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</si>
  <si>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</si>
  <si>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</si>
  <si>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</si>
  <si>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</si>
  <si>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</si>
  <si>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</si>
  <si>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</si>
  <si>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</si>
  <si>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</si>
  <si>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</si>
  <si>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</si>
  <si>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</si>
  <si>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</si>
  <si>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</si>
  <si>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</si>
  <si>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</si>
  <si>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</si>
  <si>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</si>
  <si>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</si>
  <si>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</si>
  <si>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</si>
  <si>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</si>
  <si>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</si>
  <si>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</si>
  <si>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</si>
  <si>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</si>
  <si>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</si>
  <si>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</si>
  <si>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</si>
  <si>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</si>
  <si>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</si>
  <si>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</si>
  <si>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</si>
  <si>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</si>
  <si>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</si>
  <si>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</si>
  <si>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</si>
  <si>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</si>
  <si>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</si>
  <si>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</si>
  <si>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</si>
  <si>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</si>
  <si>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</si>
  <si>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</si>
  <si>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</si>
  <si>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</si>
  <si>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</si>
  <si>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</si>
  <si>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</si>
  <si>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</si>
  <si>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</si>
  <si>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</si>
  <si>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</si>
  <si>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</si>
  <si>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</si>
  <si>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</si>
  <si>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</si>
  <si>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</si>
  <si>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</si>
  <si>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</si>
  <si>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</si>
  <si>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</si>
  <si>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</si>
  <si>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</si>
  <si>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</si>
  <si>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</si>
  <si>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</si>
  <si>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</si>
  <si>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</si>
  <si>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</si>
  <si>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</si>
  <si>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</si>
  <si>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</si>
  <si>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</si>
  <si>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</si>
  <si>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</si>
  <si>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</si>
  <si>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</si>
  <si>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</si>
  <si>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</si>
  <si>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</si>
  <si>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</si>
  <si>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</si>
  <si>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</si>
  <si>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</si>
  <si>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</si>
  <si>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</si>
  <si>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</si>
  <si>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</si>
  <si>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</si>
  <si>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</si>
  <si>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</si>
  <si>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</si>
  <si>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</si>
  <si>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</si>
  <si>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</si>
  <si>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</si>
  <si>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</si>
  <si>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</si>
  <si>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</si>
  <si>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</si>
  <si>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</si>
  <si>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</si>
  <si>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</si>
  <si>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</si>
  <si>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</si>
  <si>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</si>
  <si>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</si>
  <si>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</si>
  <si>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</si>
  <si>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</si>
  <si>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</si>
  <si>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</si>
  <si>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</si>
  <si>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</si>
  <si>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</si>
  <si>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</si>
  <si>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</si>
  <si>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</si>
  <si>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</si>
  <si>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</si>
  <si>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</si>
  <si>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</si>
  <si>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</si>
  <si>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</si>
  <si>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</si>
  <si>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</si>
  <si>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</si>
  <si>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</si>
  <si>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</si>
  <si>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</si>
  <si>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</si>
  <si>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</si>
  <si>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</si>
  <si>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</si>
  <si>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</si>
  <si>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</si>
  <si>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</si>
  <si>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</si>
  <si>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</si>
  <si>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</si>
  <si>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</si>
  <si>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</si>
  <si>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</si>
  <si>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</si>
  <si>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</si>
  <si>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</si>
  <si>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</si>
  <si>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</si>
  <si>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</si>
  <si>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</si>
  <si>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</si>
  <si>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</si>
  <si>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</si>
  <si>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</si>
  <si>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</si>
  <si>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</si>
  <si>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</si>
  <si>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</si>
  <si>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</si>
  <si>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</si>
  <si>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</si>
  <si>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</si>
  <si>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</si>
  <si>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</si>
  <si>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</si>
  <si>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</si>
  <si>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</si>
  <si>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</si>
  <si>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</si>
  <si>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</si>
  <si>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</si>
  <si>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</si>
  <si>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</si>
  <si>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</si>
  <si>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</si>
  <si>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</si>
  <si>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</si>
  <si>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</si>
  <si>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</si>
  <si>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</si>
  <si>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</si>
  <si>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</si>
  <si>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</si>
  <si>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</si>
  <si>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</si>
  <si>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</si>
  <si>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</si>
  <si>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</si>
  <si>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</si>
  <si>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</si>
  <si>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</si>
  <si>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</si>
  <si>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</si>
  <si>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</si>
  <si>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</si>
  <si>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</si>
  <si>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</si>
  <si>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</si>
  <si>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</si>
  <si>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</si>
  <si>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</si>
  <si>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</si>
  <si>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</si>
  <si>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</si>
  <si>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</si>
  <si>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</si>
  <si>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</si>
  <si>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</si>
  <si>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</si>
  <si>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</si>
  <si>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</si>
  <si>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</si>
  <si>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</si>
  <si>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</si>
  <si>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</si>
  <si>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</si>
  <si>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</si>
  <si>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</si>
  <si>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</si>
  <si>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</si>
  <si>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</si>
  <si>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</si>
  <si>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</si>
  <si>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</si>
  <si>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</si>
  <si>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</si>
  <si>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</si>
  <si>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</si>
  <si>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</si>
  <si>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</si>
  <si>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</si>
  <si>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</si>
  <si>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</si>
  <si>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</si>
  <si>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</si>
  <si>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</si>
  <si>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</si>
  <si>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</si>
  <si>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</si>
  <si>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</si>
  <si>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</si>
  <si>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</si>
  <si>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</si>
  <si>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</si>
  <si>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</si>
  <si>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</si>
  <si>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</si>
  <si>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</si>
  <si>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</si>
  <si>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</si>
  <si>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</si>
  <si>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</si>
  <si>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</si>
  <si>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</si>
  <si>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</si>
  <si>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</si>
  <si>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</si>
  <si>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</si>
  <si>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</si>
  <si>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</si>
  <si>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</si>
  <si>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</si>
  <si>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</si>
  <si>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</si>
  <si>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</si>
  <si>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</si>
  <si>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</si>
  <si>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</si>
  <si>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</si>
  <si>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</si>
  <si>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</si>
  <si>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</si>
  <si>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</si>
  <si>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</si>
  <si>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</si>
  <si>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</si>
  <si>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</si>
  <si>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</si>
  <si>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</si>
  <si>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</si>
  <si>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</si>
  <si>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</si>
  <si>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</si>
  <si>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</si>
  <si>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</si>
  <si>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</si>
  <si>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</si>
  <si>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</si>
  <si>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</si>
  <si>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</si>
  <si>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</si>
  <si>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</si>
  <si>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</si>
  <si>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</si>
  <si>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</si>
  <si>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</si>
  <si>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</si>
  <si>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</si>
  <si>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</si>
  <si>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</si>
  <si>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</si>
  <si>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</si>
  <si>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</si>
  <si>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</si>
  <si>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</si>
  <si>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</si>
  <si>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</si>
  <si>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</si>
  <si>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</si>
  <si>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</si>
  <si>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</si>
  <si>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</si>
  <si>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</si>
  <si>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</si>
  <si>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</si>
  <si>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</si>
  <si>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</si>
  <si>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</si>
  <si>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</si>
  <si>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</si>
  <si>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</si>
  <si>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</si>
  <si>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</si>
  <si>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</si>
  <si>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</si>
  <si>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</si>
  <si>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</si>
  <si>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</si>
  <si>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</si>
  <si>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</si>
  <si>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</si>
  <si>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</si>
  <si>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</si>
  <si>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</si>
  <si>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</si>
  <si>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</si>
  <si>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</si>
  <si>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</si>
  <si>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</si>
  <si>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</si>
  <si>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</si>
  <si>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</si>
  <si>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</si>
  <si>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</si>
  <si>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</si>
  <si>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</si>
  <si>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</si>
  <si>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</si>
  <si>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</si>
  <si>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</si>
  <si>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</si>
  <si>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</si>
  <si>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</si>
  <si>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</si>
  <si>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</si>
  <si>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</si>
  <si>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</si>
  <si>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</si>
  <si>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</si>
  <si>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</si>
  <si>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</si>
  <si>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</si>
  <si>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</si>
  <si>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</si>
  <si>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</si>
  <si>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</si>
  <si>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</si>
  <si>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</si>
  <si>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</si>
  <si>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</si>
  <si>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</si>
  <si>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</si>
  <si>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</si>
  <si>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</si>
  <si>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</si>
  <si>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</si>
  <si>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</si>
  <si>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</si>
  <si>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</si>
  <si>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</si>
  <si>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</si>
  <si>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</si>
  <si>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</si>
  <si>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</si>
  <si>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</si>
  <si>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</si>
  <si>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</si>
  <si>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</si>
  <si>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</si>
  <si>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</si>
  <si>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</si>
  <si>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</si>
  <si>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</si>
  <si>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</si>
  <si>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</si>
  <si>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</si>
  <si>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</si>
  <si>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</si>
  <si>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</si>
  <si>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</si>
  <si>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</si>
  <si>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</si>
  <si>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</si>
  <si>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</si>
  <si>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</si>
  <si>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</si>
  <si>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</si>
  <si>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</si>
  <si>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</si>
  <si>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</si>
  <si>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</si>
  <si>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</si>
  <si>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</si>
  <si>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</si>
  <si>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</si>
  <si>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</si>
  <si>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</si>
  <si>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</si>
  <si>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</si>
  <si>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</si>
  <si>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</si>
  <si>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</si>
  <si>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</si>
  <si>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</si>
  <si>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</si>
  <si>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</si>
  <si>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</si>
  <si>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</si>
  <si>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</si>
  <si>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</si>
  <si>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</si>
  <si>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</si>
  <si>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</si>
  <si>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</si>
  <si>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</si>
  <si>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</si>
  <si>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</si>
  <si>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</si>
  <si>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</si>
  <si>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</si>
  <si>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</si>
  <si>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</si>
  <si>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</si>
  <si>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</si>
  <si>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</si>
  <si>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</si>
  <si>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</si>
  <si>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</si>
  <si>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</si>
  <si>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</si>
  <si>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</si>
  <si>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</si>
  <si>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</si>
  <si>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</si>
  <si>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</si>
  <si>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</si>
  <si>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</si>
  <si>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</si>
  <si>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</si>
  <si>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</si>
  <si>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</si>
  <si>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</si>
  <si>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</si>
  <si>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</si>
  <si>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</si>
  <si>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</si>
  <si>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</si>
  <si>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</si>
  <si>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</si>
  <si>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</si>
  <si>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</si>
  <si>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</si>
  <si>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</si>
  <si>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</si>
  <si>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</si>
  <si>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</si>
  <si>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</si>
  <si>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</si>
  <si>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</si>
  <si>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</si>
  <si>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</si>
  <si>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</si>
  <si>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</si>
  <si>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</si>
  <si>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</si>
  <si>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</si>
  <si>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</si>
  <si>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</si>
  <si>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</si>
  <si>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</si>
  <si>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</si>
  <si>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</si>
  <si>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</si>
  <si>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</si>
  <si>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</si>
  <si>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</si>
  <si>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</si>
  <si>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</si>
  <si>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</si>
  <si>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</si>
  <si>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</si>
  <si>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</si>
  <si>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</si>
  <si>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</si>
  <si>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</si>
  <si>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</si>
  <si>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</si>
  <si>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</si>
  <si>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</si>
  <si>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</si>
  <si>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</si>
  <si>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</si>
  <si>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</si>
  <si>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</si>
  <si>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</si>
  <si>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</si>
  <si>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</si>
  <si>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</si>
  <si>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</si>
  <si>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</si>
  <si>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</si>
  <si>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</si>
  <si>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</si>
  <si>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</si>
  <si>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</si>
  <si>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</si>
  <si>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</si>
  <si>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</si>
  <si>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</si>
  <si>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</si>
  <si>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</si>
  <si>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</si>
  <si>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</si>
  <si>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</si>
  <si>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</si>
  <si>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</si>
  <si>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</si>
  <si>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</si>
  <si>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</si>
  <si>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</si>
  <si>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</si>
  <si>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</si>
  <si>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</si>
  <si>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</si>
  <si>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</si>
  <si>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</si>
  <si>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</si>
  <si>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</si>
  <si>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</si>
  <si>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</si>
  <si>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</si>
  <si>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</si>
  <si>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</si>
  <si>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</si>
  <si>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</si>
  <si>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</si>
  <si>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</si>
  <si>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</si>
  <si>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</si>
  <si>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</si>
  <si>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</si>
  <si>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</si>
  <si>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</si>
  <si>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</si>
  <si>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</si>
  <si>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</si>
  <si>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</si>
  <si>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</si>
  <si>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</si>
  <si>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</si>
  <si>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</si>
  <si>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</si>
  <si>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</si>
  <si>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</si>
  <si>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</si>
  <si>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</si>
  <si>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</si>
  <si>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</si>
  <si>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</si>
  <si>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</si>
  <si>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</si>
  <si>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</si>
  <si>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</si>
  <si>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</si>
  <si>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</si>
  <si>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</si>
  <si>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</si>
  <si>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</si>
  <si>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</si>
  <si>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</si>
  <si>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</si>
  <si>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</si>
  <si>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</si>
  <si>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</si>
  <si>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</si>
  <si>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</si>
  <si>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</si>
  <si>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</si>
  <si>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</si>
  <si>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</si>
  <si>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</si>
  <si>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</si>
  <si>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</si>
  <si>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</si>
  <si>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</si>
  <si>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</si>
  <si>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</si>
  <si>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</si>
  <si>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</si>
  <si>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</si>
  <si>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</si>
  <si>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</si>
  <si>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</si>
  <si>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</si>
  <si>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</si>
  <si>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</si>
  <si>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</si>
  <si>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</si>
  <si>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</si>
  <si>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</si>
  <si>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</si>
  <si>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</si>
  <si>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</si>
  <si>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</si>
  <si>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</si>
  <si>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</si>
  <si>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</si>
  <si>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</si>
  <si>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</si>
  <si>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</si>
  <si>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</si>
  <si>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</si>
  <si>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</si>
  <si>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</si>
  <si>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</si>
  <si>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</si>
  <si>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</si>
  <si>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</si>
  <si>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</si>
  <si>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</si>
  <si>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</si>
  <si>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</si>
  <si>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</si>
  <si>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</si>
  <si>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</si>
  <si>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</si>
  <si>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</si>
  <si>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</si>
  <si>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</si>
  <si>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</si>
  <si>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</si>
  <si>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</si>
  <si>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</si>
  <si>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</si>
  <si>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</si>
  <si>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</si>
  <si>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</si>
  <si>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</si>
  <si>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</si>
  <si>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</si>
  <si>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</si>
  <si>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</si>
  <si>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</si>
  <si>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</si>
  <si>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</si>
  <si>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</si>
  <si>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</si>
  <si>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</si>
  <si>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</si>
  <si>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</si>
  <si>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</si>
  <si>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</si>
  <si>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</si>
  <si>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</si>
  <si>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</si>
  <si>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</si>
  <si>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</si>
  <si>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</si>
  <si>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</si>
  <si>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</si>
  <si>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</si>
  <si>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</si>
  <si>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</si>
  <si>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</si>
  <si>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</si>
  <si>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</si>
  <si>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</si>
  <si>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</si>
  <si>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</si>
  <si>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</si>
  <si>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</si>
  <si>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</si>
  <si>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</si>
  <si>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</si>
  <si>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</si>
  <si>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</si>
  <si>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</si>
  <si>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</si>
  <si>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</si>
  <si>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</si>
  <si>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</si>
  <si>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</si>
  <si>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</si>
  <si>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</si>
  <si>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</si>
  <si>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</si>
  <si>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</si>
  <si>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</si>
  <si>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</si>
  <si>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</si>
  <si>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</si>
  <si>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</si>
  <si>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</si>
  <si>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</si>
  <si>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</si>
  <si>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</si>
  <si>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</si>
  <si>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</si>
  <si>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</si>
  <si>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</si>
  <si>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</si>
  <si>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</si>
  <si>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</si>
  <si>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</si>
  <si>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</si>
  <si>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</si>
  <si>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</si>
  <si>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</si>
  <si>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</si>
  <si>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</si>
  <si>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</si>
  <si>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</si>
  <si>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</si>
  <si>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</si>
  <si>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</si>
  <si>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</si>
  <si>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</si>
  <si>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</si>
  <si>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</si>
  <si>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</si>
  <si>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</si>
  <si>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</si>
  <si>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</si>
  <si>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</si>
  <si>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</si>
  <si>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</si>
  <si>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</si>
  <si>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</si>
  <si>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</si>
  <si>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</si>
  <si>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</si>
  <si>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</si>
  <si>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</si>
  <si>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</si>
  <si>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</si>
  <si>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</si>
  <si>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</si>
  <si>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</si>
  <si>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</si>
  <si>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</si>
  <si>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</si>
  <si>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</si>
  <si>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</si>
  <si>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</si>
  <si>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</si>
  <si>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</si>
  <si>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</si>
  <si>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</si>
  <si>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</si>
  <si>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</si>
  <si>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</si>
  <si>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</si>
  <si>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</si>
  <si>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</si>
  <si>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</si>
  <si>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</si>
  <si>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</si>
  <si>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</si>
  <si>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</si>
  <si>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</si>
  <si>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</si>
  <si>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</si>
  <si>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</si>
  <si>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</si>
  <si>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</si>
  <si>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</si>
  <si>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</si>
  <si>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</si>
  <si>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</si>
  <si>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</si>
  <si>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</si>
  <si>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</si>
  <si>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</si>
  <si>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</si>
  <si>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</si>
  <si>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</si>
  <si>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</si>
  <si>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</si>
  <si>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</si>
  <si>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</si>
  <si>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</si>
  <si>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</si>
  <si>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</si>
  <si>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</si>
  <si>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</si>
  <si>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</si>
  <si>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</si>
  <si>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</si>
  <si>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</si>
  <si>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</si>
  <si>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</si>
  <si>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</si>
  <si>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</si>
  <si>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</si>
  <si>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</si>
  <si>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</si>
  <si>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</si>
  <si>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</si>
  <si>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</si>
  <si>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</si>
  <si>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</si>
  <si>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</si>
  <si>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</si>
  <si>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</si>
  <si>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</si>
  <si>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</si>
  <si>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</si>
  <si>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</si>
  <si>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</si>
  <si>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</si>
  <si>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</si>
  <si>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</si>
  <si>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</si>
  <si>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</si>
  <si>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</si>
  <si>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</si>
  <si>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</si>
  <si>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</si>
  <si>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</si>
  <si>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</si>
  <si>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</si>
  <si>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</si>
  <si>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</si>
  <si>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</si>
  <si>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</si>
  <si>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</si>
  <si>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</si>
  <si>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</si>
  <si>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</si>
  <si>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</si>
  <si>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</si>
  <si>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</si>
  <si>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</si>
  <si>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</si>
  <si>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</si>
  <si>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</si>
  <si>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</si>
  <si>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</si>
  <si>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</si>
  <si>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</si>
  <si>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</si>
  <si>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</si>
  <si>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</si>
  <si>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</si>
  <si>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</si>
  <si>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</si>
  <si>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</si>
  <si>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</si>
  <si>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</si>
  <si>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</si>
  <si>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</si>
  <si>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</si>
  <si>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</si>
  <si>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</si>
  <si>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</si>
  <si>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</si>
  <si>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</si>
  <si>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</si>
  <si>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</si>
  <si>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</si>
  <si>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</si>
  <si>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</si>
  <si>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</si>
  <si>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</si>
  <si>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</si>
  <si>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</si>
  <si>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</si>
  <si>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</si>
  <si>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</si>
  <si>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</si>
  <si>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</si>
  <si>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</si>
  <si>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</si>
  <si>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</si>
  <si>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</si>
  <si>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</si>
  <si>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</si>
  <si>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</si>
  <si>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</si>
  <si>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</si>
  <si>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</si>
  <si>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</si>
  <si>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</si>
  <si>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</si>
  <si>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</si>
  <si>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</si>
  <si>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</si>
  <si>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</si>
  <si>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</si>
  <si>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</si>
  <si>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</si>
  <si>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</si>
  <si>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</si>
  <si>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</si>
  <si>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</si>
  <si>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</si>
  <si>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</si>
  <si>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</si>
  <si>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</si>
  <si>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</si>
  <si>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</si>
  <si>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</si>
  <si>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</si>
  <si>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</si>
  <si>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</si>
  <si>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</si>
  <si>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</si>
  <si>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</si>
  <si>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</si>
  <si>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</si>
  <si>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</si>
  <si>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</si>
  <si>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</si>
  <si>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</si>
  <si>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</si>
  <si>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</si>
  <si>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</si>
  <si>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</si>
  <si>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</si>
  <si>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</si>
  <si>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</si>
  <si>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</si>
  <si>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</si>
  <si>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</si>
  <si>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</si>
  <si>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</si>
  <si>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</si>
  <si>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</si>
  <si>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</si>
  <si>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</si>
  <si>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</si>
  <si>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</si>
  <si>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</si>
  <si>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</si>
  <si>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</si>
  <si>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</si>
  <si>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</si>
  <si>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</si>
  <si>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</si>
  <si>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</si>
  <si>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</si>
  <si>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</si>
  <si>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</si>
  <si>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</si>
  <si>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</si>
  <si>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</si>
  <si>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</si>
  <si>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</si>
  <si>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</si>
  <si>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</si>
  <si>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</si>
  <si>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</si>
  <si>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</si>
  <si>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</si>
  <si>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</si>
  <si>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</si>
  <si>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</si>
  <si>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</si>
  <si>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</si>
  <si>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</si>
  <si>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</si>
  <si>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</si>
  <si>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</si>
  <si>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</si>
  <si>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</si>
  <si>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</si>
  <si>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</si>
  <si>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</si>
  <si>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</si>
  <si>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</si>
  <si>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</si>
  <si>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</si>
  <si>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</si>
  <si>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</si>
  <si>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</si>
  <si>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</si>
  <si>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</si>
  <si>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</si>
  <si>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</si>
  <si>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</si>
  <si>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</si>
  <si>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</si>
  <si>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</si>
  <si>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</si>
  <si>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</si>
  <si>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</si>
  <si>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</si>
  <si>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</si>
  <si>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</si>
  <si>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</si>
  <si>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</si>
  <si>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</si>
  <si>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</si>
  <si>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</si>
  <si>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</si>
  <si>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</si>
  <si>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</si>
  <si>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</si>
  <si>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</si>
  <si>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</si>
  <si>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</si>
  <si>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</si>
  <si>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</si>
  <si>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</si>
  <si>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</si>
  <si>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</si>
  <si>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</si>
  <si>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</si>
  <si>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</si>
  <si>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</si>
  <si>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</si>
  <si>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</si>
  <si>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</si>
  <si>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</si>
  <si>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</si>
  <si>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</si>
  <si>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</si>
  <si>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</si>
  <si>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</si>
  <si>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</si>
  <si>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</si>
  <si>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</si>
  <si>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</si>
  <si>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</si>
  <si>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</si>
  <si>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</si>
  <si>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</si>
  <si>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</si>
  <si>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</si>
  <si>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</si>
  <si>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</si>
  <si>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</si>
  <si>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</si>
  <si>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</si>
  <si>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</si>
  <si>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</si>
  <si>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</si>
  <si>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</si>
  <si>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</si>
  <si>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</si>
  <si>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</si>
  <si>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</si>
  <si>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</si>
  <si>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</si>
  <si>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</si>
  <si>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</si>
  <si>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</si>
  <si>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</si>
  <si>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</si>
  <si>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</si>
  <si>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</si>
  <si>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</si>
  <si>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</si>
  <si>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</si>
  <si>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</si>
  <si>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</si>
  <si>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</si>
  <si>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</si>
  <si>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</si>
  <si>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</si>
  <si>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</si>
  <si>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</si>
  <si>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</si>
  <si>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</si>
  <si>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</si>
  <si>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</si>
  <si>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</si>
  <si>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</si>
  <si>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</si>
  <si>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</si>
  <si>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</si>
  <si>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</si>
  <si>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</si>
  <si>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</si>
  <si>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</si>
  <si>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</si>
  <si>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</si>
  <si>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</si>
  <si>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</si>
  <si>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</si>
  <si>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</si>
  <si>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</si>
  <si>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</si>
  <si>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</si>
  <si>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</si>
  <si>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</si>
  <si>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</si>
  <si>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</si>
  <si>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</si>
  <si>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</si>
  <si>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</si>
  <si>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</si>
  <si>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</si>
  <si>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</si>
  <si>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</si>
  <si>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</si>
  <si>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</si>
  <si>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</si>
  <si>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</si>
  <si>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</si>
  <si>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</si>
  <si>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</si>
  <si>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</si>
  <si>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</si>
  <si>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</si>
  <si>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</si>
  <si>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</si>
  <si>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</si>
  <si>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</si>
  <si>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</si>
  <si>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</si>
  <si>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</si>
  <si>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</si>
  <si>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</si>
  <si>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</si>
  <si>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</si>
  <si>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</si>
  <si>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</si>
  <si>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</si>
  <si>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</si>
  <si>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</si>
  <si>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</si>
  <si>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</si>
  <si>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</si>
  <si>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</si>
  <si>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</si>
  <si>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</si>
  <si>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</si>
  <si>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</si>
  <si>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</si>
  <si>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</si>
  <si>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</si>
  <si>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</si>
  <si>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</si>
  <si>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</si>
  <si>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</si>
  <si>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</si>
  <si>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</si>
  <si>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</si>
  <si>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</si>
  <si>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</si>
  <si>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</si>
  <si>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</si>
  <si>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</si>
  <si>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</si>
  <si>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</si>
  <si>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</si>
  <si>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</si>
  <si>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</si>
  <si>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</si>
  <si>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</si>
  <si>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</si>
  <si>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</si>
  <si>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</si>
  <si>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</si>
  <si>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</si>
  <si>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</si>
  <si>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</si>
  <si>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</si>
  <si>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</si>
  <si>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</si>
  <si>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</si>
  <si>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</si>
  <si>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</si>
  <si>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</si>
  <si>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</si>
  <si>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</si>
  <si>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</si>
  <si>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</si>
  <si>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</si>
  <si>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</si>
  <si>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</si>
  <si>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</si>
  <si>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</si>
  <si>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</si>
  <si>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</si>
  <si>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</si>
  <si>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</si>
  <si>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</si>
  <si>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</si>
  <si>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</si>
  <si>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</si>
  <si>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</si>
  <si>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</si>
  <si>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</si>
  <si>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</si>
  <si>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</si>
  <si>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</si>
  <si>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</si>
  <si>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</si>
  <si>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</si>
  <si>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</si>
  <si>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</si>
  <si>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</si>
  <si>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</si>
  <si>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</si>
  <si>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</si>
  <si>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</si>
  <si>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</si>
  <si>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</si>
  <si>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</si>
  <si>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</si>
  <si>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</si>
  <si>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</si>
  <si>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</si>
  <si>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</si>
  <si>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</si>
  <si>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</si>
  <si>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</si>
  <si>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</si>
  <si>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</si>
  <si>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</si>
  <si>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</si>
  <si>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</si>
  <si>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</si>
  <si>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</si>
  <si>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</si>
  <si>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</si>
  <si>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</si>
  <si>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</si>
  <si>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</si>
  <si>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</si>
  <si>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</si>
  <si>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</si>
  <si>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</si>
  <si>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</si>
  <si>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</si>
  <si>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</si>
  <si>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</si>
  <si>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</si>
  <si>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</si>
  <si>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</si>
  <si>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</si>
  <si>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</si>
  <si>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</si>
  <si>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</si>
  <si>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</si>
  <si>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</si>
  <si>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</si>
  <si>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</si>
  <si>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</si>
  <si>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</si>
  <si>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</si>
  <si>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</si>
  <si>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</si>
  <si>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</si>
  <si>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</si>
  <si>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</si>
  <si>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</si>
  <si>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</si>
  <si>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</si>
  <si>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</si>
  <si>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</si>
  <si>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</si>
  <si>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</si>
  <si>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</si>
  <si>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</si>
  <si>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</si>
  <si>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</si>
  <si>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</si>
  <si>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</si>
  <si>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</si>
  <si>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</si>
  <si>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</si>
  <si>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</si>
  <si>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</si>
  <si>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</si>
  <si>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</si>
  <si>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</si>
  <si>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</si>
  <si>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</si>
  <si>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</si>
  <si>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</si>
  <si>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</si>
  <si>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</si>
  <si>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</si>
  <si>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</si>
  <si>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</si>
  <si>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</si>
  <si>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</si>
  <si>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</si>
  <si>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</si>
  <si>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</si>
  <si>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</si>
  <si>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</si>
  <si>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</si>
  <si>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</si>
  <si>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</si>
  <si>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</si>
  <si>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</si>
  <si>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</si>
  <si>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</si>
  <si>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</si>
  <si>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</si>
  <si>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</si>
  <si>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</si>
  <si>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</si>
  <si>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</si>
  <si>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</si>
  <si>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</si>
  <si>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</si>
  <si>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</si>
  <si>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</si>
  <si>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</si>
  <si>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</si>
  <si>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</si>
  <si>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</si>
  <si>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</si>
  <si>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</si>
  <si>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</si>
  <si>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</si>
  <si>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</si>
  <si>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</si>
  <si>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</si>
  <si>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</si>
  <si>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</si>
  <si>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</si>
  <si>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</si>
  <si>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</si>
  <si>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</si>
  <si>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</si>
  <si>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</si>
  <si>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</si>
  <si>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</si>
  <si>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</si>
  <si>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</si>
  <si>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</si>
  <si>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</si>
  <si>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</si>
  <si>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</si>
  <si>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</si>
  <si>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</si>
  <si>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</si>
  <si>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</si>
  <si>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</si>
  <si>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</si>
  <si>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</si>
  <si>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</si>
  <si>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</si>
  <si>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</si>
  <si>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</si>
  <si>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</si>
  <si>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</si>
  <si>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</si>
  <si>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</si>
  <si>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</si>
  <si>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</si>
  <si>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</si>
  <si>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</si>
  <si>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</si>
  <si>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</si>
  <si>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</si>
  <si>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</si>
  <si>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</si>
  <si>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</si>
  <si>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</si>
  <si>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</si>
  <si>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</si>
  <si>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</si>
  <si>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</si>
  <si>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</si>
  <si>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</si>
  <si>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</si>
  <si>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</si>
  <si>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</si>
  <si>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</si>
  <si>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</si>
  <si>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</si>
  <si>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</si>
  <si>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</si>
  <si>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</si>
  <si>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</si>
  <si>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</si>
  <si>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</si>
  <si>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</si>
  <si>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</si>
  <si>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</si>
  <si>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</si>
  <si>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</si>
  <si>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</si>
  <si>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</si>
  <si>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</si>
  <si>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</si>
  <si>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</si>
  <si>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</si>
  <si>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</si>
  <si>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</si>
  <si>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</si>
  <si>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</si>
  <si>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</si>
  <si>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</si>
  <si>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</si>
  <si>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</si>
  <si>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</si>
  <si>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</si>
  <si>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</si>
  <si>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</si>
  <si>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</si>
  <si>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</si>
  <si>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</si>
  <si>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</si>
  <si>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</si>
  <si>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</si>
  <si>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</si>
  <si>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</si>
  <si>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</si>
  <si>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</si>
  <si>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</si>
  <si>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</si>
  <si>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</si>
  <si>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</si>
  <si>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</si>
  <si>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</si>
  <si>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</si>
  <si>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</si>
  <si>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</si>
  <si>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</si>
  <si>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</si>
  <si>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</si>
  <si>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</si>
  <si>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</si>
  <si>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</si>
  <si>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</si>
  <si>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</si>
  <si>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</si>
  <si>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</si>
  <si>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</si>
  <si>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</si>
  <si>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</si>
  <si>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</si>
  <si>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</si>
  <si>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</si>
  <si>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</si>
  <si>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</si>
  <si>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</si>
  <si>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</si>
  <si>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</si>
  <si>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</si>
  <si>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</si>
  <si>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</si>
  <si>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</si>
  <si>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</si>
  <si>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</si>
  <si>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</si>
  <si>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</si>
  <si>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</si>
  <si>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</si>
  <si>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</si>
  <si>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</si>
  <si>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</si>
  <si>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</si>
  <si>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</si>
  <si>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</si>
  <si>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</si>
  <si>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</si>
  <si>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</si>
  <si>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</si>
  <si>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</si>
  <si>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</si>
  <si>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</si>
  <si>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</si>
  <si>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</si>
  <si>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</si>
  <si>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</si>
  <si>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</si>
  <si>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</si>
  <si>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</si>
  <si>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</si>
  <si>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</si>
  <si>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</si>
  <si>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</si>
  <si>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</si>
  <si>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</si>
  <si>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</si>
  <si>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</si>
  <si>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</si>
  <si>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</si>
  <si>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</si>
  <si>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</si>
  <si>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</si>
  <si>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</si>
  <si>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</si>
  <si>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</si>
  <si>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</si>
  <si>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</si>
  <si>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</si>
  <si>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</si>
  <si>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</si>
  <si>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</si>
  <si>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</si>
  <si>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</si>
  <si>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</si>
  <si>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</si>
  <si>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</si>
  <si>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</si>
  <si>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</si>
  <si>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</si>
  <si>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</si>
  <si>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</si>
  <si>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</si>
  <si>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</si>
  <si>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</si>
  <si>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</si>
  <si>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</si>
  <si>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</si>
  <si>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</si>
  <si>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</si>
  <si>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</si>
  <si>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</si>
  <si>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</si>
  <si>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</si>
  <si>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</si>
  <si>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</si>
  <si>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</si>
  <si>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</si>
  <si>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</si>
  <si>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</si>
  <si>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</si>
  <si>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</si>
  <si>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</si>
  <si>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</si>
  <si>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</si>
  <si>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</si>
  <si>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</si>
  <si>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</si>
  <si>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</si>
  <si>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</si>
  <si>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</si>
  <si>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</si>
  <si>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</si>
  <si>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</si>
  <si>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</si>
  <si>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</si>
  <si>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</si>
  <si>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</si>
  <si>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</si>
  <si>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</si>
  <si>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</si>
  <si>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</si>
  <si>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</si>
  <si>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</si>
  <si>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</si>
  <si>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</si>
  <si>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</si>
  <si>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</si>
  <si>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</si>
  <si>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</si>
  <si>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</si>
  <si>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</si>
  <si>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</si>
  <si>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</si>
  <si>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</si>
  <si>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</si>
  <si>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</si>
  <si>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</si>
  <si>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</si>
  <si>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</si>
  <si>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</si>
  <si>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</si>
  <si>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</si>
  <si>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</si>
  <si>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</si>
  <si>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</si>
  <si>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</si>
  <si>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</si>
  <si>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</si>
  <si>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</si>
  <si>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</si>
  <si>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</si>
  <si>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</si>
  <si>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</si>
  <si>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</si>
  <si>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</si>
  <si>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</si>
  <si>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</si>
  <si>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</si>
  <si>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</si>
  <si>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</si>
  <si>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</si>
  <si>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</si>
  <si>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</si>
  <si>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</si>
  <si>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</si>
  <si>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</si>
  <si>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</si>
  <si>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</si>
  <si>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</si>
  <si>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</si>
  <si>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</si>
  <si>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</si>
  <si>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</si>
  <si>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</si>
  <si>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</si>
  <si>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</si>
  <si>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</si>
  <si>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</si>
  <si>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</si>
  <si>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</si>
  <si>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</si>
  <si>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</si>
  <si>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</si>
  <si>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</si>
  <si>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</si>
  <si>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</si>
  <si>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</si>
  <si>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</si>
  <si>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</si>
  <si>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</si>
  <si>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</si>
  <si>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</si>
  <si>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</si>
  <si>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</si>
  <si>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</si>
  <si>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</si>
  <si>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</si>
  <si>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</si>
  <si>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</si>
  <si>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</si>
  <si>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</si>
  <si>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</si>
  <si>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</si>
  <si>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</si>
  <si>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</si>
  <si>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</si>
  <si>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</si>
  <si>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</si>
  <si>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</si>
  <si>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</si>
  <si>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</si>
  <si>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</si>
  <si>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</si>
  <si>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</si>
  <si>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</si>
  <si>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</si>
  <si>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</si>
  <si>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</si>
  <si>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</si>
  <si>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</si>
  <si>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</si>
  <si>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</si>
  <si>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</si>
  <si>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</si>
  <si>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</si>
  <si>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</si>
  <si>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</si>
  <si>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</si>
  <si>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</si>
  <si>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</si>
  <si>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</si>
  <si>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</si>
  <si>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</si>
  <si>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</si>
  <si>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</si>
  <si>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</si>
  <si>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</si>
  <si>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</si>
  <si>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</si>
  <si>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</si>
  <si>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</si>
  <si>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</si>
  <si>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</si>
  <si>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</si>
  <si>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</si>
  <si>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</si>
  <si>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</si>
  <si>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</si>
  <si>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</si>
  <si>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</si>
  <si>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</si>
  <si>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</si>
  <si>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</si>
  <si>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</si>
  <si>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</si>
  <si>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</si>
  <si>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</si>
  <si>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</si>
  <si>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</si>
  <si>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</si>
  <si>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</si>
  <si>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</si>
  <si>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</si>
  <si>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</si>
  <si>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</si>
  <si>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</si>
  <si>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</si>
  <si>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</si>
  <si>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</si>
  <si>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</si>
  <si>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</si>
  <si>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</si>
  <si>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</si>
  <si>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</si>
  <si>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</si>
  <si>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</si>
  <si>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</si>
  <si>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</si>
  <si>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</si>
  <si>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</si>
  <si>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</si>
  <si>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</si>
  <si>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</si>
  <si>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</si>
  <si>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</si>
  <si>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</si>
  <si>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</si>
  <si>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</si>
  <si>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</si>
  <si>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</si>
  <si>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</si>
  <si>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</si>
  <si>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</si>
  <si>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</si>
  <si>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</si>
  <si>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</si>
  <si>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</si>
  <si>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</si>
  <si>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</si>
  <si>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</si>
  <si>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</si>
  <si>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</si>
  <si>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</si>
  <si>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</si>
  <si>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</si>
  <si>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</si>
  <si>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</si>
  <si>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</si>
  <si>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</si>
  <si>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</si>
  <si>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</si>
  <si>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</si>
  <si>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</si>
  <si>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</si>
  <si>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</si>
  <si>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</si>
  <si>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</si>
  <si>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</si>
  <si>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</si>
  <si>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</si>
  <si>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</si>
  <si>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</si>
  <si>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</si>
  <si>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</si>
  <si>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</si>
  <si>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</si>
  <si>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</si>
  <si>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</si>
  <si>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</si>
  <si>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</si>
  <si>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</si>
  <si>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</si>
  <si>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</si>
  <si>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</si>
  <si>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</si>
  <si>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</si>
  <si>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</si>
  <si>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</si>
  <si>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</si>
  <si>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</si>
  <si>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</si>
  <si>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</si>
  <si>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</si>
  <si>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</si>
  <si>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</si>
  <si>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</si>
  <si>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</si>
  <si>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</si>
  <si>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</si>
  <si>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</si>
  <si>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</si>
  <si>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</si>
  <si>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</si>
  <si>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</si>
  <si>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</si>
  <si>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</si>
  <si>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</si>
  <si>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</si>
  <si>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</si>
  <si>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</si>
  <si>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</si>
  <si>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</si>
  <si>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</si>
  <si>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</si>
  <si>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</si>
  <si>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</si>
  <si>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</si>
  <si>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</si>
  <si>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</si>
  <si>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</si>
  <si>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</si>
  <si>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</si>
  <si>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</si>
  <si>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</si>
  <si>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</si>
  <si>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</si>
  <si>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</si>
  <si>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</si>
  <si>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</si>
  <si>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</si>
  <si>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</si>
  <si>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</si>
  <si>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</si>
  <si>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</si>
  <si>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</si>
  <si>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</si>
  <si>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</si>
  <si>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</si>
  <si>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</si>
  <si>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</si>
  <si>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</si>
  <si>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</si>
  <si>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</si>
  <si>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</si>
  <si>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</si>
  <si>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</si>
  <si>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</si>
  <si>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</si>
  <si>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</si>
  <si>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</si>
  <si>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</si>
  <si>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</si>
  <si>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</si>
  <si>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</si>
  <si>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</si>
  <si>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</si>
  <si>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</si>
  <si>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</si>
  <si>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</si>
  <si>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</si>
  <si>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</si>
  <si>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</si>
  <si>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</si>
  <si>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</si>
  <si>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</si>
  <si>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</si>
  <si>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</si>
  <si>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</si>
  <si>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</si>
  <si>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</si>
  <si>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</si>
  <si>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</si>
  <si>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</si>
  <si>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</si>
  <si>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</si>
  <si>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</si>
  <si>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</si>
  <si>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</si>
  <si>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</si>
  <si>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</si>
  <si>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</si>
  <si>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</si>
  <si>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</si>
  <si>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</si>
  <si>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</si>
  <si>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</si>
  <si>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</si>
  <si>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</si>
  <si>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</si>
  <si>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</si>
  <si>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</si>
  <si>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</si>
  <si>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</si>
  <si>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</si>
  <si>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</si>
  <si>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</si>
  <si>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</si>
  <si>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</si>
  <si>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</si>
  <si>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</si>
  <si>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</si>
  <si>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</si>
  <si>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</si>
  <si>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</si>
  <si>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</si>
  <si>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</si>
  <si>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</si>
  <si>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</si>
  <si>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</si>
  <si>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</si>
  <si>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</si>
  <si>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</si>
  <si>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</si>
  <si>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</si>
  <si>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</si>
  <si>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</si>
  <si>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</si>
  <si>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</si>
  <si>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</si>
  <si>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</si>
  <si>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</si>
  <si>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</si>
  <si>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</si>
  <si>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</si>
  <si>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</si>
  <si>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</si>
  <si>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</si>
  <si>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</si>
  <si>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</si>
  <si>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</si>
  <si>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</si>
  <si>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</si>
  <si>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</si>
  <si>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</si>
  <si>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</si>
  <si>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</si>
  <si>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</si>
  <si>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</si>
  <si>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</si>
  <si>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</si>
  <si>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</si>
  <si>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</si>
  <si>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</si>
  <si>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</si>
  <si>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</si>
  <si>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</si>
  <si>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</si>
  <si>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</si>
  <si>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</si>
  <si>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</si>
  <si>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</si>
  <si>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</si>
  <si>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</si>
  <si>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</si>
  <si>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</si>
  <si>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</si>
  <si>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</si>
  <si>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</si>
  <si>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</si>
  <si>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</si>
  <si>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</si>
  <si>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</si>
  <si>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</si>
  <si>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</si>
  <si>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</si>
  <si>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</si>
  <si>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</si>
  <si>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</si>
  <si>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</si>
  <si>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</si>
  <si>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</si>
  <si>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</si>
  <si>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</si>
  <si>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</si>
  <si>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</si>
  <si>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</si>
  <si>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</si>
  <si>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</si>
  <si>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</si>
  <si>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</si>
  <si>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</si>
  <si>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</si>
  <si>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</si>
  <si>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</si>
  <si>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</si>
  <si>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</si>
  <si>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</si>
  <si>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</si>
  <si>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</si>
  <si>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</si>
  <si>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</si>
  <si>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</si>
  <si>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</si>
  <si>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</si>
  <si>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</si>
  <si>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</si>
  <si>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</si>
  <si>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</si>
  <si>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</si>
  <si>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</si>
  <si>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</si>
  <si>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</si>
  <si>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</si>
  <si>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</si>
  <si>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</si>
  <si>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</si>
  <si>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</si>
  <si>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</si>
  <si>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</si>
  <si>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</si>
  <si>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</si>
  <si>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</si>
  <si>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</si>
  <si>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</si>
  <si>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</si>
  <si>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</si>
  <si>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</si>
  <si>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</si>
  <si>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</si>
  <si>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</si>
  <si>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</si>
  <si>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</si>
  <si>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</si>
  <si>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</si>
  <si>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</si>
  <si>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</si>
  <si>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</si>
  <si>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</si>
  <si>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</si>
  <si>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</si>
  <si>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</si>
  <si>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</si>
  <si>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</si>
  <si>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</si>
  <si>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</si>
  <si>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</si>
  <si>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</si>
  <si>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</si>
  <si>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</si>
  <si>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</si>
  <si>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</si>
  <si>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</si>
  <si>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</si>
  <si>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</si>
  <si>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</si>
  <si>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</si>
  <si>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</si>
  <si>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</si>
  <si>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</si>
  <si>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</si>
  <si>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</si>
  <si>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</si>
  <si>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</si>
  <si>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</si>
  <si>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</si>
  <si>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</si>
  <si>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</si>
  <si>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</si>
  <si>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</si>
  <si>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</si>
  <si>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</si>
  <si>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</si>
  <si>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</si>
  <si>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</si>
  <si>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</si>
  <si>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</si>
  <si>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</si>
  <si>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</si>
  <si>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</si>
  <si>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</si>
  <si>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</si>
  <si>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</si>
  <si>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</si>
  <si>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</si>
  <si>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</si>
  <si>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</si>
  <si>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</si>
  <si>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</si>
  <si>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</si>
  <si>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</si>
  <si>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</si>
  <si>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</si>
  <si>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</si>
  <si>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</si>
  <si>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</si>
  <si>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</si>
  <si>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</si>
  <si>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</si>
  <si>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</si>
  <si>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</si>
  <si>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</si>
  <si>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</si>
  <si>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</si>
  <si>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</si>
  <si>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</si>
  <si>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</si>
  <si>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</si>
  <si>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</si>
  <si>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</si>
  <si>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</si>
  <si>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</si>
  <si>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</si>
  <si>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</si>
  <si>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</si>
  <si>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</si>
  <si>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</si>
  <si>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</si>
  <si>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</si>
  <si>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</si>
  <si>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</si>
  <si>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</si>
  <si>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</si>
  <si>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</si>
  <si>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</si>
  <si>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</si>
  <si>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</si>
  <si>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</si>
  <si>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</si>
  <si>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</si>
  <si>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</si>
  <si>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</si>
  <si>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</si>
  <si>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</si>
  <si>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</si>
  <si>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</si>
  <si>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</si>
  <si>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</si>
  <si>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</si>
  <si>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</si>
  <si>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</si>
  <si>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</si>
  <si>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</si>
  <si>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</si>
  <si>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</si>
  <si>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</si>
  <si>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</si>
  <si>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</si>
  <si>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</si>
  <si>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</si>
  <si>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</si>
  <si>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</si>
  <si>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</si>
  <si>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</si>
  <si>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</si>
  <si>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</si>
  <si>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</si>
  <si>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</si>
  <si>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</si>
  <si>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</si>
  <si>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</si>
  <si>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</si>
  <si>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</si>
  <si>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</si>
  <si>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</si>
  <si>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</si>
  <si>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</si>
  <si>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</si>
  <si>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</si>
  <si>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</si>
  <si>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</si>
  <si>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</si>
  <si>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</si>
  <si>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</si>
  <si>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</si>
  <si>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</si>
  <si>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</si>
  <si>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</si>
  <si>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</si>
  <si>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</si>
  <si>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</si>
  <si>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</si>
  <si>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</si>
  <si>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</si>
  <si>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</si>
  <si>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</si>
  <si>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</si>
  <si>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</si>
  <si>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</si>
  <si>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</si>
  <si>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</si>
  <si>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</si>
  <si>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</si>
  <si>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</si>
  <si>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</si>
  <si>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</si>
  <si>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</si>
  <si>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</si>
  <si>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</si>
  <si>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</si>
  <si>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</si>
  <si>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</si>
  <si>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</si>
  <si>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</si>
  <si>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</si>
  <si>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</si>
  <si>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</si>
  <si>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</si>
  <si>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</si>
  <si>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</si>
  <si>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</si>
  <si>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</si>
  <si>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</si>
  <si>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</si>
  <si>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</si>
  <si>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</si>
  <si>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</si>
  <si>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</si>
  <si>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</si>
  <si>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</si>
  <si>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</si>
  <si>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</si>
  <si>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</si>
  <si>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</si>
  <si>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</si>
  <si>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</si>
  <si>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</si>
  <si>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</si>
  <si>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</si>
  <si>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</si>
  <si>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</si>
  <si>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</si>
  <si>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</si>
  <si>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</si>
  <si>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</si>
  <si>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</si>
  <si>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</si>
  <si>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</si>
  <si>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</si>
  <si>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</si>
  <si>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</si>
  <si>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</si>
  <si>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</si>
  <si>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</si>
  <si>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</si>
  <si>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</si>
  <si>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</si>
  <si>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</si>
  <si>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</si>
  <si>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</si>
  <si>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</si>
  <si>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</si>
  <si>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</si>
  <si>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</si>
  <si>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</si>
  <si>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</si>
  <si>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</si>
  <si>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</si>
  <si>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</si>
  <si>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</si>
  <si>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</si>
  <si>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</si>
  <si>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</si>
  <si>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</si>
  <si>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</si>
  <si>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</si>
  <si>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</si>
  <si>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</si>
  <si>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</si>
  <si>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</si>
  <si>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</si>
  <si>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</si>
  <si>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</si>
  <si>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</si>
  <si>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</si>
  <si>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</si>
  <si>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</si>
  <si>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</si>
  <si>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</si>
  <si>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</si>
  <si>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</si>
  <si>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</si>
  <si>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</si>
  <si>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</si>
  <si>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</si>
  <si>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</si>
  <si>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</si>
  <si>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</si>
  <si>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</si>
  <si>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</si>
  <si>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</si>
  <si>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</si>
  <si>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</si>
  <si>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</si>
  <si>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</si>
  <si>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</si>
  <si>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</si>
  <si>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</si>
  <si>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</si>
  <si>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</si>
  <si>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</si>
  <si>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</si>
  <si>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</si>
  <si>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</si>
  <si>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</si>
  <si>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</si>
  <si>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</si>
  <si>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</si>
  <si>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</si>
  <si>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</si>
  <si>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</si>
  <si>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</si>
  <si>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</si>
  <si>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</si>
  <si>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</si>
  <si>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</si>
  <si>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</si>
  <si>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</si>
  <si>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</si>
  <si>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</si>
  <si>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</si>
  <si>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</si>
  <si>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</si>
  <si>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</si>
  <si>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</si>
  <si>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</si>
  <si>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</si>
  <si>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</si>
  <si>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</si>
  <si>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</si>
  <si>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</si>
  <si>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</si>
  <si>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</si>
  <si>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</si>
  <si>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</si>
  <si>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</si>
  <si>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</si>
  <si>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</si>
  <si>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</si>
  <si>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</si>
  <si>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</si>
  <si>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</si>
  <si>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</si>
  <si>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</si>
  <si>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</si>
  <si>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</si>
  <si>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</si>
  <si>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</si>
  <si>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</si>
  <si>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</si>
  <si>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</si>
  <si>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</si>
  <si>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</si>
  <si>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</si>
  <si>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</si>
  <si>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</si>
  <si>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</si>
  <si>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</si>
  <si>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</si>
  <si>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</si>
  <si>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</si>
  <si>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</si>
  <si>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</si>
  <si>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</si>
  <si>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</si>
  <si>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</si>
  <si>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</si>
  <si>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</si>
  <si>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</si>
  <si>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</si>
  <si>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</si>
  <si>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</si>
  <si>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</si>
  <si>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</si>
  <si>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</si>
  <si>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</si>
  <si>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</si>
  <si>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</si>
  <si>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</si>
  <si>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</si>
  <si>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</si>
  <si>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</si>
  <si>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</si>
  <si>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</si>
  <si>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</si>
  <si>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</si>
  <si>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</si>
  <si>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</si>
  <si>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</si>
  <si>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</si>
  <si>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</si>
  <si>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</si>
  <si>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</si>
  <si>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</si>
  <si>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</si>
  <si>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</si>
  <si>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</si>
  <si>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</si>
  <si>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</si>
  <si>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</si>
  <si>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</si>
  <si>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</si>
  <si>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</si>
  <si>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</si>
  <si>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</si>
  <si>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</si>
  <si>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</si>
  <si>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</si>
  <si>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</si>
  <si>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</si>
  <si>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</si>
  <si>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</si>
  <si>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</si>
  <si>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</si>
  <si>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</si>
  <si>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</si>
  <si>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</si>
  <si>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</si>
  <si>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</si>
  <si>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</si>
  <si>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</si>
  <si>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</si>
  <si>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</si>
  <si>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</si>
  <si>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</si>
  <si>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</si>
  <si>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</si>
  <si>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</si>
  <si>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</si>
  <si>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</si>
  <si>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</si>
  <si>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</si>
  <si>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</si>
  <si>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</si>
  <si>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</si>
  <si>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</si>
  <si>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</si>
  <si>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</si>
  <si>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</si>
  <si>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</si>
  <si>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</si>
  <si>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</si>
  <si>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</si>
  <si>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</si>
  <si>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</si>
  <si>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</si>
  <si>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</si>
  <si>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</si>
  <si>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</si>
  <si>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</si>
  <si>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</si>
  <si>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</si>
  <si>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</si>
  <si>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</si>
  <si>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</si>
  <si>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</si>
  <si>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</si>
  <si>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</si>
  <si>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</si>
  <si>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</si>
  <si>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</si>
  <si>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</si>
  <si>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</si>
  <si>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</si>
  <si>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</si>
  <si>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</si>
  <si>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</si>
  <si>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</si>
  <si>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</si>
  <si>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</si>
  <si>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</si>
  <si>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</si>
  <si>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</si>
  <si>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</si>
  <si>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</si>
  <si>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</si>
  <si>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</si>
  <si>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</si>
  <si>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</si>
  <si>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</si>
  <si>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</si>
  <si>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</si>
  <si>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</si>
  <si>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</si>
  <si>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</si>
  <si>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</si>
  <si>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</si>
  <si>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</si>
  <si>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</si>
  <si>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</si>
  <si>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</si>
  <si>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</si>
  <si>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</si>
  <si>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</si>
  <si>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</si>
  <si>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</si>
  <si>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</si>
  <si>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</si>
  <si>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</si>
  <si>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</si>
  <si>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</si>
  <si>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</si>
  <si>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</si>
  <si>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</si>
  <si>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</si>
  <si>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</si>
  <si>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</si>
  <si>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</si>
  <si>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</si>
  <si>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</si>
  <si>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</si>
  <si>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</si>
  <si>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</si>
  <si>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</si>
  <si>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</si>
  <si>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</si>
  <si>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</si>
  <si>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</si>
  <si>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</si>
  <si>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</si>
  <si>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</si>
  <si>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</si>
  <si>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</si>
  <si>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</si>
  <si>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</si>
  <si>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</si>
  <si>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</si>
  <si>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</si>
  <si>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</si>
  <si>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</si>
  <si>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</si>
  <si>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</si>
  <si>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</si>
  <si>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</si>
  <si>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</si>
  <si>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</si>
  <si>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</si>
  <si>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</si>
  <si>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</si>
  <si>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</si>
  <si>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</si>
  <si>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</si>
  <si>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</si>
  <si>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</si>
  <si>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</si>
  <si>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</si>
  <si>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</si>
  <si>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</si>
  <si>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</si>
  <si>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</si>
  <si>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</si>
  <si>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</si>
  <si>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</si>
  <si>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</si>
  <si>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</si>
  <si>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</si>
  <si>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</si>
  <si>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</si>
  <si>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</si>
  <si>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</si>
  <si>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</si>
  <si>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</si>
  <si>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</si>
  <si>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</si>
  <si>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</si>
  <si>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</si>
  <si>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</si>
  <si>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</si>
  <si>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</si>
  <si>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</si>
  <si>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</si>
  <si>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</si>
  <si>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</si>
  <si>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</si>
  <si>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</si>
  <si>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</si>
  <si>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</si>
  <si>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</si>
  <si>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</si>
  <si>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</si>
  <si>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</si>
  <si>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</si>
  <si>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</si>
  <si>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</si>
  <si>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</si>
  <si>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</si>
  <si>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</si>
  <si>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</si>
  <si>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</si>
  <si>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</si>
  <si>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</si>
  <si>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</si>
  <si>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</si>
  <si>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</si>
  <si>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</si>
  <si>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</si>
  <si>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</si>
  <si>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</si>
  <si>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</si>
  <si>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</si>
  <si>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</si>
  <si>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</si>
  <si>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</si>
  <si>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</si>
  <si>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</si>
  <si>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</si>
  <si>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</si>
  <si>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</si>
  <si>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</si>
  <si>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</si>
  <si>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</si>
  <si>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</si>
  <si>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</si>
  <si>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</si>
  <si>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</si>
  <si>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</si>
  <si>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</si>
  <si>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</si>
  <si>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</si>
  <si>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</si>
  <si>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</si>
  <si>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</si>
  <si>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</si>
  <si>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</si>
  <si>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</si>
  <si>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</si>
  <si>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</si>
  <si>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</si>
  <si>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</si>
  <si>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</si>
  <si>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</si>
  <si>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</si>
  <si>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</si>
  <si>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</si>
  <si>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</si>
  <si>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</si>
  <si>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</si>
  <si>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</si>
  <si>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</si>
  <si>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</si>
  <si>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</si>
  <si>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</si>
  <si>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</si>
  <si>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</si>
  <si>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</si>
  <si>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</si>
  <si>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</si>
  <si>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</si>
  <si>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</si>
  <si>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</si>
  <si>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</si>
  <si>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</si>
  <si>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</si>
  <si>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</si>
  <si>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</si>
  <si>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</si>
  <si>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</si>
  <si>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</si>
  <si>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</si>
  <si>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</si>
  <si>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</si>
  <si>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</si>
  <si>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</si>
  <si>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</si>
  <si>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</si>
  <si>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</si>
  <si>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</si>
  <si>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</si>
  <si>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</si>
  <si>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</si>
  <si>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</si>
  <si>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</si>
  <si>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</si>
  <si>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</si>
  <si>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</si>
  <si>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</si>
  <si>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</si>
  <si>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</si>
  <si>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</si>
  <si>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</si>
  <si>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</si>
  <si>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</si>
  <si>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</si>
  <si>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</si>
  <si>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</si>
  <si>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</si>
  <si>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</si>
  <si>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</si>
  <si>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</si>
  <si>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</si>
  <si>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</si>
  <si>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</si>
  <si>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</si>
  <si>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</si>
  <si>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</si>
  <si>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</si>
  <si>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</si>
  <si>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</si>
  <si>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</si>
  <si>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</si>
  <si>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</si>
  <si>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</si>
  <si>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</si>
  <si>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</si>
  <si>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</si>
  <si>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</si>
  <si>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</si>
  <si>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</si>
  <si>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</si>
  <si>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</si>
  <si>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</si>
  <si>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</si>
  <si>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</si>
  <si>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</si>
  <si>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</si>
  <si>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</si>
  <si>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</si>
  <si>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</si>
  <si>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</si>
  <si>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</si>
  <si>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</si>
  <si>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</si>
  <si>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</si>
  <si>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</si>
  <si>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</si>
  <si>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</si>
  <si>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</si>
  <si>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</si>
  <si>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</si>
  <si>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</si>
  <si>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</si>
  <si>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</si>
  <si>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</si>
  <si>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</si>
  <si>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</si>
  <si>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</si>
  <si>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</si>
  <si>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</si>
  <si>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</si>
  <si>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</si>
  <si>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</si>
  <si>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</si>
  <si>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</si>
  <si>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</si>
  <si>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</si>
  <si>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</si>
  <si>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</si>
  <si>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</si>
  <si>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</si>
  <si>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</si>
  <si>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</si>
  <si>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</si>
  <si>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</si>
  <si>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</si>
  <si>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</si>
  <si>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</si>
  <si>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</si>
  <si>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</si>
  <si>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</si>
  <si>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</si>
  <si>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</si>
  <si>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</si>
  <si>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</si>
  <si>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</si>
  <si>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</si>
  <si>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</si>
  <si>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</si>
  <si>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</si>
  <si>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</si>
  <si>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</si>
  <si>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</si>
  <si>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</si>
  <si>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</si>
  <si>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</si>
  <si>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</si>
  <si>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</si>
  <si>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</si>
  <si>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</si>
  <si>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</si>
  <si>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</si>
  <si>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</si>
  <si>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</si>
  <si>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</si>
  <si>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</si>
  <si>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</si>
  <si>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</si>
  <si>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</si>
  <si>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</si>
  <si>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</si>
  <si>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</si>
  <si>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</si>
  <si>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</si>
  <si>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</si>
  <si>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</si>
  <si>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</si>
  <si>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</si>
  <si>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</si>
  <si>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</si>
  <si>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</si>
  <si>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</si>
  <si>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</si>
  <si>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</si>
  <si>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</si>
  <si>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</si>
  <si>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</si>
  <si>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</si>
  <si>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</si>
  <si>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</si>
  <si>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</si>
  <si>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</si>
  <si>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</si>
  <si>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</si>
  <si>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</si>
  <si>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</si>
  <si>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</si>
  <si>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</si>
  <si>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</si>
  <si>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</si>
  <si>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</si>
  <si>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</si>
  <si>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</si>
  <si>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</si>
  <si>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</si>
  <si>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</si>
  <si>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</si>
  <si>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</si>
  <si>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</si>
  <si>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</si>
  <si>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</si>
  <si>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</si>
  <si>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</si>
  <si>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</si>
  <si>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</si>
  <si>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</si>
  <si>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</si>
  <si>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</si>
  <si>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</si>
  <si>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</si>
  <si>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</si>
  <si>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</si>
  <si>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</si>
  <si>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</si>
  <si>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</si>
  <si>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</si>
  <si>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</si>
  <si>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</si>
  <si>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</si>
  <si>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</si>
  <si>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</si>
  <si>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</si>
  <si>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</si>
  <si>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</si>
  <si>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</si>
  <si>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</si>
  <si>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</si>
  <si>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</si>
  <si>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</si>
  <si>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</si>
  <si>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</si>
  <si>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</si>
  <si>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</si>
  <si>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</si>
  <si>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</si>
  <si>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</si>
  <si>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</si>
  <si>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</si>
  <si>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</si>
  <si>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</si>
  <si>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</si>
  <si>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</si>
  <si>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</si>
  <si>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</si>
  <si>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</si>
  <si>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</si>
  <si>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</si>
  <si>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</si>
  <si>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</si>
  <si>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</si>
  <si>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</si>
  <si>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</si>
  <si>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</si>
  <si>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</si>
  <si>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</si>
  <si>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</si>
  <si>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</si>
  <si>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</si>
  <si>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</si>
  <si>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</si>
  <si>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</si>
  <si>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</si>
  <si>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</si>
  <si>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</si>
  <si>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</si>
  <si>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</si>
  <si>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</si>
  <si>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</si>
  <si>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</si>
  <si>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</si>
  <si>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</si>
  <si>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</si>
  <si>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</si>
  <si>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</si>
  <si>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</si>
  <si>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</si>
  <si>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</si>
  <si>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</si>
  <si>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</si>
  <si>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</si>
  <si>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</si>
  <si>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</si>
  <si>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</si>
  <si>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</si>
  <si>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</si>
  <si>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</si>
  <si>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</si>
  <si>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</si>
  <si>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</si>
  <si>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</si>
  <si>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</si>
  <si>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</si>
  <si>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</si>
  <si>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</si>
  <si>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</si>
  <si>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</si>
  <si>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</si>
  <si>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</si>
  <si>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</si>
  <si>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</si>
  <si>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</si>
  <si>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</si>
  <si>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</si>
  <si>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</si>
  <si>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</si>
  <si>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</si>
  <si>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</si>
  <si>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</si>
  <si>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</si>
  <si>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</si>
  <si>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</si>
  <si>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</si>
  <si>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</si>
  <si>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</si>
  <si>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</si>
  <si>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</si>
  <si>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</si>
  <si>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</si>
  <si>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</si>
  <si>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</si>
  <si>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</si>
  <si>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</si>
  <si>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</si>
  <si>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</si>
  <si>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</si>
  <si>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</si>
  <si>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</si>
  <si>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</si>
  <si>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</si>
  <si>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</si>
  <si>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</si>
  <si>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</si>
  <si>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</si>
  <si>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</si>
  <si>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</si>
  <si>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</si>
  <si>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</si>
  <si>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</si>
  <si>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</si>
  <si>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</si>
  <si>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</si>
  <si>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</si>
  <si>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</si>
  <si>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</si>
  <si>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</si>
  <si>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</si>
  <si>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</si>
  <si>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</si>
  <si>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</si>
  <si>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</si>
  <si>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</si>
  <si>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</si>
  <si>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</si>
  <si>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</si>
  <si>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</si>
  <si>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</si>
  <si>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</si>
  <si>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</si>
  <si>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</si>
  <si>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</si>
  <si>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</si>
  <si>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</si>
  <si>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</si>
  <si>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</si>
  <si>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</si>
  <si>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</si>
  <si>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</si>
  <si>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</si>
  <si>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</si>
  <si>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</si>
  <si>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</si>
  <si>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</si>
  <si>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</si>
  <si>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</si>
  <si>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</si>
  <si>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</si>
  <si>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</si>
  <si>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</si>
  <si>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</si>
  <si>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</si>
  <si>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</si>
  <si>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</si>
  <si>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</si>
  <si>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</si>
  <si>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</si>
  <si>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</si>
  <si>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</si>
  <si>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</si>
  <si>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</si>
  <si>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</si>
  <si>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</si>
  <si>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</si>
  <si>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</si>
  <si>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</si>
  <si>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</si>
  <si>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</si>
  <si>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</si>
  <si>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</si>
  <si>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</si>
  <si>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</si>
  <si>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</si>
  <si>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</si>
  <si>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</si>
  <si>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</si>
  <si>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</si>
  <si>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</si>
  <si>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</si>
  <si>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</si>
  <si>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</si>
  <si>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</si>
  <si>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</si>
  <si>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</si>
  <si>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</si>
  <si>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</si>
  <si>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</si>
  <si>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</si>
  <si>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</si>
  <si>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</si>
  <si>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</si>
  <si>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</si>
  <si>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</si>
  <si>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</si>
  <si>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</si>
  <si>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</si>
  <si>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</si>
  <si>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</si>
  <si>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</si>
  <si>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</si>
  <si>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</si>
  <si>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</si>
  <si>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</si>
  <si>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</si>
  <si>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</si>
  <si>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</si>
  <si>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</si>
  <si>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</si>
  <si>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</si>
  <si>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</si>
  <si>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</si>
  <si>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</si>
  <si>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</si>
  <si>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</si>
  <si>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</si>
  <si>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</si>
  <si>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</si>
  <si>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</si>
  <si>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</si>
  <si>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</si>
  <si>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</si>
  <si>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</si>
  <si>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</si>
  <si>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</si>
  <si>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</si>
  <si>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</si>
  <si>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</si>
  <si>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</si>
  <si>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</si>
  <si>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</si>
  <si>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</si>
  <si>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</si>
  <si>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</si>
  <si>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</si>
  <si>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</si>
  <si>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</si>
  <si>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</si>
  <si>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</si>
  <si>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</si>
  <si>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</si>
  <si>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</si>
  <si>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</si>
  <si>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</si>
  <si>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</si>
  <si>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</si>
  <si>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</si>
  <si>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</si>
  <si>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</si>
  <si>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</si>
  <si>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</si>
  <si>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</si>
  <si>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</si>
  <si>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</si>
  <si>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</si>
  <si>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</si>
  <si>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</si>
  <si>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</si>
  <si>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</si>
  <si>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</si>
  <si>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</si>
  <si>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</si>
  <si>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</si>
  <si>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</si>
  <si>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</si>
  <si>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</si>
  <si>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</si>
  <si>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</si>
  <si>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</si>
  <si>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</si>
  <si>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</si>
  <si>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</si>
  <si>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</si>
  <si>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</si>
  <si>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</si>
  <si>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</si>
  <si>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</si>
  <si>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</si>
  <si>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</si>
  <si>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</si>
  <si>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</si>
  <si>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</si>
  <si>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</si>
  <si>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</si>
  <si>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</si>
  <si>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</si>
  <si>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</si>
  <si>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</si>
  <si>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</si>
  <si>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</si>
  <si>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</si>
  <si>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</si>
  <si>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</si>
  <si>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</si>
  <si>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</si>
  <si>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</si>
  <si>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</si>
  <si>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</si>
  <si>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</si>
  <si>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</si>
  <si>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</si>
  <si>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</si>
  <si>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</si>
  <si>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</si>
  <si>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</si>
  <si>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</si>
  <si>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</si>
  <si>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</si>
  <si>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</si>
  <si>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</si>
  <si>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</si>
  <si>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</si>
  <si>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</si>
  <si>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</si>
  <si>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</si>
  <si>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</si>
  <si>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</si>
  <si>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</si>
  <si>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</si>
  <si>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</si>
  <si>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</si>
  <si>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</si>
  <si>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</si>
  <si>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</si>
  <si>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</si>
  <si>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</si>
  <si>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</si>
  <si>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</si>
  <si>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</si>
  <si>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</si>
  <si>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</si>
  <si>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</si>
  <si>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</si>
  <si>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</si>
  <si>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</si>
  <si>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</si>
  <si>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</si>
  <si>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</si>
  <si>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</si>
  <si>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</si>
  <si>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</si>
  <si>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</si>
  <si>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</si>
  <si>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</si>
  <si>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</si>
  <si>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</si>
  <si>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</si>
  <si>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</si>
  <si>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</si>
  <si>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</si>
  <si>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</si>
  <si>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</si>
  <si>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</si>
  <si>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</si>
  <si>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</si>
  <si>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</si>
  <si>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</si>
  <si>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</si>
  <si>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</si>
  <si>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</si>
  <si>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</si>
  <si>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</si>
  <si>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</si>
  <si>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</si>
  <si>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</si>
  <si>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</si>
  <si>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</si>
  <si>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</si>
  <si>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</si>
  <si>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</si>
  <si>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</si>
  <si>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</si>
  <si>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</si>
  <si>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</si>
  <si>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</si>
  <si>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</si>
  <si>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</si>
  <si>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</si>
  <si>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</si>
  <si>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</si>
  <si>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</si>
  <si>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</si>
  <si>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</si>
  <si>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</si>
  <si>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</si>
  <si>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</si>
  <si>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</si>
  <si>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</si>
  <si>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</si>
  <si>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</si>
  <si>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</si>
  <si>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</si>
  <si>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</si>
  <si>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</si>
  <si>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</si>
  <si>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</si>
  <si>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</si>
  <si>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</si>
  <si>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</si>
  <si>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</si>
  <si>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</si>
  <si>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</si>
  <si>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</si>
  <si>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</si>
  <si>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</si>
  <si>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</si>
  <si>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</si>
  <si>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</si>
  <si>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</si>
  <si>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</si>
  <si>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</si>
  <si>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</si>
  <si>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</si>
  <si>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</si>
  <si>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</si>
  <si>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</si>
  <si>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</si>
  <si>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</si>
  <si>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</si>
  <si>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</si>
  <si>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</si>
  <si>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</si>
  <si>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</si>
  <si>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</si>
  <si>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</si>
  <si>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</si>
  <si>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</si>
  <si>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</si>
  <si>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</si>
  <si>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</si>
  <si>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</si>
  <si>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</si>
  <si>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</si>
  <si>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</si>
  <si>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</si>
  <si>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</si>
  <si>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</si>
  <si>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</si>
  <si>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</si>
  <si>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</si>
  <si>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</si>
  <si>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</si>
  <si>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</si>
  <si>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</si>
  <si>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</si>
  <si>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</si>
  <si>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</si>
  <si>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</si>
  <si>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</si>
  <si>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</si>
  <si>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</si>
  <si>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</si>
  <si>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</si>
  <si>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</si>
  <si>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</si>
  <si>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</si>
  <si>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</si>
  <si>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</si>
  <si>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</si>
  <si>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</si>
  <si>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</si>
  <si>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</si>
  <si>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</si>
  <si>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</si>
  <si>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</si>
  <si>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</si>
  <si>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</si>
  <si>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</si>
  <si>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</si>
  <si>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</si>
  <si>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</si>
  <si>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</si>
  <si>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</si>
  <si>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</si>
  <si>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</si>
  <si>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</si>
  <si>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</si>
  <si>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</si>
  <si>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</si>
  <si>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</si>
  <si>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</si>
  <si>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</si>
  <si>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</si>
  <si>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</si>
  <si>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</si>
  <si>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</si>
  <si>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</si>
  <si>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</si>
  <si>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</si>
  <si>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</si>
  <si>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</si>
  <si>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</si>
  <si>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</si>
  <si>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</si>
  <si>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</si>
  <si>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</si>
  <si>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</si>
  <si>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</si>
  <si>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</si>
  <si>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</si>
  <si>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</si>
  <si>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</si>
  <si>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</si>
  <si>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</si>
  <si>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</si>
  <si>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</si>
  <si>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</si>
  <si>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</si>
  <si>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</si>
  <si>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</si>
  <si>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</si>
  <si>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</si>
  <si>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</si>
  <si>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</si>
  <si>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</si>
  <si>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</si>
  <si>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</si>
  <si>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</si>
  <si>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</si>
  <si>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</si>
  <si>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</si>
  <si>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</si>
  <si>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</si>
  <si>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</si>
  <si>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</si>
  <si>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</si>
  <si>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</si>
  <si>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</si>
  <si>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</si>
  <si>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</si>
  <si>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</si>
  <si>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</si>
  <si>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</si>
  <si>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</si>
  <si>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</si>
  <si>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</si>
  <si>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</si>
  <si>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</si>
  <si>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</si>
  <si>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</si>
  <si>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</si>
  <si>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</si>
  <si>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</si>
  <si>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</si>
  <si>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</si>
  <si>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</si>
  <si>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</si>
  <si>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</si>
  <si>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</si>
  <si>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</si>
  <si>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</si>
  <si>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</si>
  <si>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</si>
  <si>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</si>
  <si>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</si>
  <si>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</si>
  <si>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</si>
  <si>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</si>
  <si>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</si>
  <si>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</si>
  <si>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</si>
  <si>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</si>
  <si>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</si>
  <si>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</si>
  <si>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</si>
  <si>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</si>
  <si>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</si>
  <si>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</si>
  <si>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</si>
  <si>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</si>
  <si>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</si>
  <si>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</si>
  <si>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</si>
  <si>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</si>
  <si>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</si>
  <si>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</si>
  <si>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</si>
  <si>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</si>
  <si>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</si>
  <si>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</si>
  <si>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</si>
  <si>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</si>
  <si>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</si>
  <si>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</si>
  <si>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</si>
  <si>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</si>
  <si>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</si>
  <si>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</si>
  <si>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</si>
  <si>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</si>
  <si>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</si>
  <si>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</si>
  <si>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</si>
  <si>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</si>
  <si>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</si>
  <si>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</si>
  <si>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</si>
  <si>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</si>
  <si>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</si>
  <si>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</si>
  <si>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</si>
  <si>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</si>
  <si>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</si>
  <si>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</si>
  <si>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</si>
  <si>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</si>
  <si>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</si>
  <si>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</si>
  <si>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</si>
  <si>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</si>
  <si>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</si>
  <si>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</si>
  <si>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</si>
  <si>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</si>
  <si>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</si>
  <si>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</si>
  <si>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</si>
  <si>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</si>
  <si>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</si>
  <si>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</si>
  <si>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</si>
  <si>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</si>
  <si>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</si>
  <si>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</si>
  <si>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</si>
  <si>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</si>
  <si>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</si>
  <si>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</si>
  <si>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</si>
  <si>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</si>
  <si>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</si>
  <si>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</si>
  <si>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</si>
  <si>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</si>
  <si>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</si>
  <si>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</si>
  <si>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</si>
  <si>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</si>
  <si>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</si>
  <si>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</si>
  <si>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</si>
  <si>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</si>
  <si>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</si>
  <si>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</si>
  <si>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</si>
  <si>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</si>
  <si>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</si>
  <si>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</si>
  <si>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</si>
  <si>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</si>
  <si>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</si>
  <si>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</si>
  <si>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</si>
  <si>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</si>
  <si>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</si>
  <si>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</si>
  <si>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</si>
  <si>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</si>
  <si>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</si>
  <si>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</si>
  <si>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</si>
  <si>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</si>
  <si>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</si>
  <si>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</si>
  <si>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</si>
  <si>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</si>
  <si>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</si>
  <si>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</si>
  <si>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</si>
  <si>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</si>
  <si>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</si>
  <si>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</si>
  <si>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</si>
  <si>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</si>
  <si>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</si>
  <si>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</si>
  <si>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</si>
  <si>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</si>
  <si>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</si>
  <si>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</si>
  <si>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</si>
  <si>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</si>
  <si>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</si>
  <si>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</si>
  <si>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</si>
  <si>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</si>
  <si>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</si>
  <si>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</si>
  <si>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</si>
  <si>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</si>
  <si>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</si>
  <si>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</si>
  <si>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</si>
  <si>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</si>
  <si>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</si>
  <si>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</si>
  <si>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</si>
  <si>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</si>
  <si>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</si>
  <si>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</si>
  <si>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</si>
  <si>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</si>
  <si>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</si>
  <si>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</si>
  <si>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</si>
  <si>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</si>
  <si>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</si>
  <si>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</si>
  <si>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</si>
  <si>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</si>
  <si>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</si>
  <si>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</si>
  <si>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</si>
  <si>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</si>
  <si>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</si>
  <si>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</si>
  <si>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</si>
  <si>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</si>
  <si>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</si>
  <si>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</si>
  <si>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</si>
  <si>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</si>
  <si>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</si>
  <si>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</si>
  <si>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</si>
  <si>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</si>
  <si>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</si>
  <si>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</si>
  <si>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</si>
  <si>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</si>
  <si>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</si>
  <si>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</si>
  <si>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</si>
  <si>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</si>
  <si>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</si>
  <si>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</si>
  <si>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</si>
  <si>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</si>
  <si>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</si>
  <si>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</si>
  <si>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</si>
  <si>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</si>
  <si>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</si>
  <si>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</si>
  <si>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</si>
  <si>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</si>
  <si>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</si>
  <si>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</si>
  <si>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</si>
  <si>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</si>
  <si>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</si>
  <si>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</si>
  <si>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</si>
  <si>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</si>
  <si>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</si>
  <si>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</si>
  <si>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</si>
  <si>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</si>
  <si>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</si>
  <si>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</si>
  <si>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</si>
  <si>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</si>
  <si>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</si>
  <si>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</si>
  <si>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</si>
  <si>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</si>
  <si>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</si>
  <si>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</si>
  <si>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</si>
  <si>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</si>
  <si>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</si>
  <si>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</si>
  <si>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</si>
  <si>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</si>
  <si>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</si>
  <si>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</si>
  <si>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</si>
  <si>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</si>
  <si>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</si>
  <si>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</si>
  <si>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</si>
  <si>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</si>
  <si>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</si>
  <si>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</si>
  <si>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</si>
  <si>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</si>
  <si>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</si>
  <si>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</si>
  <si>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</si>
  <si>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</si>
  <si>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</si>
  <si>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</si>
  <si>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</si>
  <si>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</si>
  <si>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</si>
  <si>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</si>
  <si>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</si>
  <si>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</si>
  <si>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</si>
  <si>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</si>
  <si>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</si>
  <si>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</si>
  <si>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</si>
  <si>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</si>
  <si>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</si>
  <si>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</si>
  <si>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</si>
  <si>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</si>
  <si>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</si>
  <si>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</si>
  <si>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</si>
  <si>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</si>
  <si>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</si>
  <si>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</si>
  <si>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</si>
  <si>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</si>
  <si>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</si>
  <si>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</si>
  <si>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</si>
  <si>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</si>
  <si>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</si>
  <si>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</si>
  <si>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</si>
  <si>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</si>
  <si>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</si>
  <si>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</si>
  <si>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</si>
  <si>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</si>
  <si>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</si>
  <si>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</si>
  <si>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</si>
  <si>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</si>
  <si>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</si>
  <si>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</si>
  <si>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</si>
  <si>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</si>
  <si>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</si>
  <si>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</si>
  <si>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</si>
  <si>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</si>
  <si>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</si>
  <si>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</si>
  <si>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</si>
  <si>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</si>
  <si>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</si>
  <si>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</si>
  <si>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</si>
  <si>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</si>
  <si>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</si>
  <si>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</si>
  <si>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</si>
  <si>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</si>
  <si>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</si>
  <si>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</si>
  <si>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</si>
  <si>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</si>
  <si>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</si>
  <si>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</si>
  <si>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</si>
  <si>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</si>
  <si>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</si>
  <si>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</si>
  <si>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</si>
  <si>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</si>
  <si>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</si>
  <si>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</si>
  <si>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</si>
  <si>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</si>
  <si>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</si>
  <si>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</si>
  <si>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</si>
  <si>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</si>
  <si>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</si>
  <si>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</si>
  <si>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</si>
  <si>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</si>
  <si>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</si>
  <si>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</si>
  <si>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</si>
  <si>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</si>
  <si>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</si>
  <si>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</si>
  <si>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</si>
  <si>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</si>
  <si>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</si>
  <si>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</si>
  <si>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</si>
  <si>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</si>
  <si>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</si>
  <si>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</si>
  <si>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</si>
  <si>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</si>
  <si>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</si>
  <si>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</si>
  <si>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</si>
  <si>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</si>
  <si>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</si>
  <si>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</si>
  <si>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</si>
  <si>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</si>
  <si>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</si>
  <si>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</si>
  <si>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</si>
  <si>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</si>
  <si>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</si>
  <si>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</si>
  <si>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</si>
  <si>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</si>
  <si>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</si>
  <si>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</si>
  <si>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</si>
  <si>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</si>
  <si>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</si>
  <si>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</si>
  <si>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</si>
  <si>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</si>
  <si>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</si>
  <si>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</si>
  <si>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</si>
  <si>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</si>
  <si>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</si>
  <si>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</si>
  <si>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</si>
  <si>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</si>
  <si>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</si>
  <si>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</si>
  <si>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</si>
  <si>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</si>
  <si>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</si>
  <si>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</si>
  <si>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</si>
  <si>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</si>
  <si>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</si>
  <si>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</si>
  <si>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</si>
  <si>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</si>
  <si>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</si>
  <si>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</si>
  <si>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</si>
  <si>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</si>
  <si>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</si>
  <si>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</si>
  <si>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</si>
  <si>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</si>
  <si>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</si>
  <si>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</si>
  <si>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</si>
  <si>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</si>
  <si>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</si>
  <si>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</si>
  <si>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</si>
  <si>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</si>
  <si>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</si>
  <si>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</si>
  <si>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</si>
  <si>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</si>
  <si>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</si>
  <si>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</si>
  <si>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</si>
  <si>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</si>
  <si>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</si>
  <si>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</si>
  <si>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</si>
  <si>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</si>
  <si>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</si>
  <si>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</si>
  <si>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</si>
  <si>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</si>
  <si>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</si>
  <si>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</si>
  <si>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</si>
  <si>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</si>
  <si>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</si>
  <si>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</si>
  <si>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</si>
  <si>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</si>
  <si>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</si>
  <si>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</si>
  <si>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</si>
  <si>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</si>
  <si>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</si>
  <si>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</si>
  <si>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</si>
  <si>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</si>
  <si>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</si>
  <si>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</si>
  <si>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</si>
  <si>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</si>
  <si>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</si>
  <si>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</si>
  <si>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</si>
  <si>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</si>
  <si>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</si>
  <si>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</si>
  <si>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</si>
  <si>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</si>
  <si>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</si>
  <si>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</si>
  <si>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</si>
  <si>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</si>
  <si>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</si>
  <si>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</si>
  <si>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</si>
  <si>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</si>
  <si>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</si>
  <si>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</si>
  <si>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</si>
  <si>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</si>
  <si>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</si>
  <si>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</si>
  <si>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</si>
  <si>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</si>
  <si>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</si>
  <si>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</si>
  <si>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</si>
  <si>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</si>
  <si>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</si>
  <si>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</si>
  <si>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</si>
  <si>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</si>
  <si>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</si>
  <si>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</si>
  <si>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</si>
  <si>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</si>
  <si>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</si>
  <si>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</si>
  <si>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</si>
  <si>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</si>
  <si>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</si>
  <si>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</si>
  <si>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</si>
  <si>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</si>
  <si>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</si>
  <si>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</si>
  <si>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</si>
  <si>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</si>
  <si>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</si>
  <si>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</si>
  <si>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</si>
  <si>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</si>
  <si>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</si>
  <si>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</si>
  <si>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</si>
  <si>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</si>
  <si>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</si>
  <si>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</si>
  <si>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</si>
  <si>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</si>
  <si>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</si>
  <si>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</si>
  <si>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</si>
  <si>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</si>
  <si>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</si>
  <si>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</si>
  <si>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</si>
  <si>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</si>
  <si>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</si>
  <si>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</si>
  <si>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</si>
  <si>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</si>
  <si>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</si>
  <si>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</si>
  <si>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</si>
  <si>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</si>
  <si>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</si>
  <si>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</si>
  <si>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</si>
  <si>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</si>
  <si>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</si>
  <si>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</si>
  <si>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</si>
  <si>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</si>
  <si>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</si>
  <si>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</si>
  <si>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</si>
  <si>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</si>
  <si>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</si>
  <si>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</si>
  <si>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</si>
  <si>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</si>
  <si>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</si>
  <si>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</si>
  <si>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</si>
  <si>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</si>
  <si>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</si>
  <si>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</si>
  <si>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</si>
  <si>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</si>
  <si>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</si>
  <si>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</si>
  <si>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</si>
  <si>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</si>
  <si>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</si>
  <si>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</si>
  <si>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</si>
  <si>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</si>
  <si>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</si>
  <si>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</si>
  <si>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</si>
  <si>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</si>
  <si>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</si>
  <si>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</si>
  <si>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</si>
  <si>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</si>
  <si>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</si>
  <si>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</si>
  <si>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</si>
  <si>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</si>
  <si>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</si>
  <si>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</si>
  <si>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</si>
  <si>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</si>
  <si>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</si>
  <si>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</si>
  <si>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</si>
  <si>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</si>
  <si>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</si>
  <si>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</si>
  <si>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</si>
  <si>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</si>
  <si>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</si>
  <si>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</si>
  <si>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</si>
  <si>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</si>
  <si>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</si>
  <si>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</si>
  <si>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</si>
  <si>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</si>
  <si>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</si>
  <si>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</si>
  <si>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</si>
  <si>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</si>
  <si>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</si>
  <si>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</si>
  <si>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</si>
  <si>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</si>
  <si>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</si>
  <si>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</si>
  <si>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</si>
  <si>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</si>
  <si>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</si>
  <si>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</si>
  <si>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</si>
  <si>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</si>
  <si>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</si>
  <si>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</si>
  <si>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</si>
  <si>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</si>
  <si>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</si>
  <si>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</si>
  <si>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</si>
  <si>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</si>
  <si>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</si>
  <si>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</si>
  <si>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</si>
  <si>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</si>
  <si>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</si>
  <si>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</si>
  <si>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</si>
  <si>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</si>
  <si>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</si>
  <si>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</si>
  <si>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</si>
  <si>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</si>
  <si>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</si>
  <si>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</si>
  <si>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</si>
  <si>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</si>
  <si>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</si>
  <si>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</si>
  <si>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</si>
  <si>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</si>
  <si>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</si>
  <si>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</si>
  <si>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</si>
  <si>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</si>
  <si>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</si>
  <si>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</si>
  <si>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</si>
  <si>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</si>
  <si>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</si>
  <si>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</si>
  <si>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</si>
  <si>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</si>
  <si>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</si>
  <si>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</si>
  <si>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</si>
  <si>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</si>
  <si>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</si>
  <si>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</si>
  <si>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</si>
  <si>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</si>
  <si>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</si>
  <si>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</si>
  <si>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</si>
  <si>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</si>
  <si>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</si>
  <si>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</si>
  <si>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</si>
  <si>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</si>
  <si>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</si>
  <si>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</si>
  <si>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</si>
  <si>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</si>
  <si>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</si>
  <si>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</si>
  <si>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</si>
  <si>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</si>
  <si>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</si>
  <si>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</si>
  <si>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</si>
  <si>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</si>
  <si>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</si>
  <si>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</si>
  <si>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</si>
  <si>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</si>
  <si>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</si>
  <si>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</si>
  <si>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</si>
  <si>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</si>
  <si>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</si>
  <si>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</si>
  <si>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</si>
  <si>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</si>
  <si>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</si>
  <si>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</si>
  <si>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</si>
  <si>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</si>
  <si>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</si>
  <si>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</si>
  <si>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</si>
  <si>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</si>
  <si>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</si>
  <si>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</si>
  <si>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</si>
  <si>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</si>
  <si>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</si>
  <si>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</si>
  <si>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</si>
  <si>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</si>
  <si>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</si>
  <si>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</si>
  <si>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</si>
  <si>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</si>
  <si>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</si>
  <si>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</si>
  <si>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</si>
  <si>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</si>
  <si>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</si>
  <si>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</si>
  <si>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</si>
  <si>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</si>
  <si>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</si>
  <si>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</si>
  <si>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</si>
  <si>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</si>
  <si>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</si>
  <si>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</si>
  <si>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</si>
  <si>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</si>
  <si>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</si>
  <si>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</si>
  <si>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</si>
  <si>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</si>
  <si>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</si>
  <si>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</si>
  <si>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</si>
  <si>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</si>
  <si>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</si>
  <si>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</si>
  <si>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</si>
  <si>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</si>
  <si>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</si>
  <si>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</si>
  <si>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</si>
  <si>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</si>
  <si>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</si>
  <si>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</si>
  <si>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</si>
  <si>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</si>
  <si>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</si>
  <si>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</si>
  <si>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</si>
  <si>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</si>
  <si>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</si>
  <si>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</si>
  <si>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</si>
  <si>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</si>
  <si>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</si>
  <si>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</si>
  <si>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</si>
  <si>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</si>
  <si>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</si>
  <si>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</si>
  <si>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</si>
  <si>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</si>
  <si>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</si>
  <si>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</si>
  <si>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</si>
  <si>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</si>
  <si>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</si>
  <si>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</si>
  <si>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</si>
  <si>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</si>
  <si>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</si>
  <si>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</si>
  <si>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</si>
  <si>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</si>
  <si>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</si>
  <si>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</si>
  <si>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</si>
  <si>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</si>
  <si>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</si>
  <si>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</si>
  <si>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</si>
  <si>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</si>
  <si>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</si>
  <si>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</si>
  <si>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</si>
  <si>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</si>
  <si>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</si>
  <si>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</si>
  <si>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</si>
  <si>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</si>
  <si>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</si>
  <si>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</si>
  <si>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</si>
  <si>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</si>
  <si>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</si>
  <si>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</si>
  <si>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</si>
  <si>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</si>
  <si>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</si>
  <si>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</si>
  <si>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</si>
  <si>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</si>
  <si>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</si>
  <si>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</si>
  <si>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</si>
  <si>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</si>
  <si>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</si>
  <si>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</si>
  <si>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</si>
  <si>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</si>
  <si>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</si>
  <si>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</si>
  <si>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</si>
  <si>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</si>
  <si>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</si>
  <si>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</si>
  <si>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</si>
  <si>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</si>
  <si>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</si>
  <si>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</si>
  <si>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</si>
  <si>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</si>
  <si>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</si>
  <si>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</si>
  <si>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</si>
  <si>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</si>
  <si>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</si>
  <si>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</si>
  <si>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</si>
  <si>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</si>
  <si>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</si>
  <si>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</si>
  <si>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</si>
  <si>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</si>
  <si>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</si>
  <si>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</si>
  <si>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</si>
  <si>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</si>
  <si>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</si>
  <si>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</si>
  <si>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</si>
  <si>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</si>
  <si>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</si>
  <si>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</si>
  <si>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</si>
  <si>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</si>
  <si>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</si>
  <si>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</si>
  <si>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</si>
  <si>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</si>
  <si>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</si>
  <si>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</si>
  <si>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</si>
  <si>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</si>
  <si>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</si>
  <si>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</si>
  <si>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</si>
  <si>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</si>
  <si>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</si>
  <si>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</si>
  <si>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</si>
  <si>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</si>
  <si>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</si>
  <si>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</si>
  <si>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</si>
  <si>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</si>
  <si>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</si>
  <si>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</si>
  <si>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</si>
  <si>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</si>
  <si>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</si>
  <si>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</si>
  <si>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</si>
  <si>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</si>
  <si>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</si>
  <si>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</si>
  <si>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</si>
  <si>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</si>
  <si>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</si>
  <si>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</si>
  <si>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</si>
  <si>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</si>
  <si>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</si>
  <si>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</si>
  <si>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</si>
  <si>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</si>
  <si>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</si>
  <si>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</si>
  <si>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</si>
  <si>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</si>
  <si>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</si>
  <si>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</si>
  <si>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</si>
  <si>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</si>
  <si>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</si>
  <si>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</si>
  <si>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</si>
  <si>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</si>
  <si>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</si>
  <si>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</si>
  <si>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</si>
  <si>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</si>
  <si>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</si>
  <si>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</si>
  <si>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</si>
  <si>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</si>
  <si>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</si>
  <si>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</si>
  <si>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</si>
  <si>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</si>
  <si>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</si>
  <si>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</si>
  <si>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</si>
  <si>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</si>
  <si>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</si>
  <si>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</si>
  <si>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</si>
  <si>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</si>
  <si>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</si>
  <si>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</si>
  <si>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</si>
  <si>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</si>
  <si>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</si>
  <si>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</si>
  <si>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</si>
  <si>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</si>
  <si>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</si>
  <si>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</si>
  <si>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</si>
  <si>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</si>
  <si>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</si>
  <si>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</si>
  <si>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</si>
  <si>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</si>
  <si>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</si>
  <si>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</si>
  <si>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</si>
  <si>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</si>
  <si>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</si>
  <si>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</si>
  <si>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</si>
  <si>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</si>
  <si>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</si>
  <si>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</si>
  <si>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</si>
  <si>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</si>
  <si>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</si>
  <si>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</si>
  <si>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</si>
  <si>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</si>
  <si>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</si>
  <si>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</si>
  <si>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</si>
  <si>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</si>
  <si>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</si>
  <si>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</si>
  <si>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</si>
  <si>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</si>
  <si>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</si>
  <si>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</si>
  <si>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</si>
  <si>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</si>
  <si>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</si>
  <si>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</si>
  <si>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</si>
  <si>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</si>
  <si>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</si>
  <si>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</si>
  <si>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</si>
  <si>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</si>
  <si>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</si>
  <si>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</si>
  <si>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</si>
  <si>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</si>
  <si>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</si>
  <si>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</si>
  <si>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</si>
  <si>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</si>
  <si>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</si>
  <si>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</si>
  <si>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</si>
  <si>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</si>
  <si>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</si>
  <si>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</si>
  <si>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</si>
  <si>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</si>
  <si>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</si>
  <si>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</si>
  <si>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</si>
  <si>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</si>
  <si>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</si>
  <si>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</si>
  <si>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</si>
  <si>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</si>
  <si>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</si>
  <si>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</si>
  <si>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</si>
  <si>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</si>
  <si>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</si>
  <si>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</si>
  <si>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</si>
  <si>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</si>
  <si>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</si>
  <si>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</si>
  <si>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</si>
  <si>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</si>
  <si>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</si>
  <si>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</si>
  <si>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</si>
  <si>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</si>
  <si>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</si>
  <si>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</si>
  <si>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</si>
  <si>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</si>
  <si>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</si>
  <si>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</si>
  <si>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</si>
  <si>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</si>
  <si>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</si>
  <si>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</si>
  <si>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</si>
  <si>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</si>
  <si>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</si>
  <si>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</si>
  <si>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</si>
  <si>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</si>
  <si>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</si>
  <si>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</si>
  <si>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</si>
  <si>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</si>
  <si>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</si>
  <si>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</si>
  <si>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</si>
  <si>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</si>
  <si>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</si>
  <si>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</si>
  <si>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</si>
  <si>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</si>
  <si>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</si>
  <si>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</si>
  <si>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</si>
  <si>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</si>
  <si>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</si>
  <si>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</si>
  <si>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</si>
  <si>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</si>
  <si>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</si>
  <si>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</si>
  <si>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</si>
  <si>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</si>
  <si>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</si>
  <si>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</si>
  <si>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</si>
  <si>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</si>
  <si>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</si>
  <si>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</si>
  <si>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</si>
  <si>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</si>
  <si>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</si>
  <si>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</si>
  <si>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</si>
  <si>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</si>
  <si>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</si>
  <si>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</si>
  <si>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</si>
  <si>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</si>
  <si>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</si>
  <si>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</si>
  <si>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</si>
  <si>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</si>
  <si>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</si>
  <si>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</si>
  <si>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</si>
  <si>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</si>
  <si>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</si>
  <si>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</si>
  <si>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</si>
  <si>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</si>
  <si>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</si>
  <si>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</si>
  <si>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</si>
  <si>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</si>
  <si>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</si>
  <si>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</si>
  <si>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</si>
  <si>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</si>
  <si>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</si>
  <si>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</si>
  <si>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</si>
  <si>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</si>
  <si>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</si>
  <si>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</si>
  <si>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</si>
  <si>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</si>
  <si>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</si>
  <si>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</si>
  <si>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</si>
  <si>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</si>
  <si>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</si>
  <si>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</si>
  <si>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</si>
  <si>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</si>
  <si>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</si>
  <si>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</si>
  <si>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</si>
  <si>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</si>
  <si>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</si>
  <si>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</si>
  <si>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</si>
  <si>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</si>
  <si>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</si>
  <si>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</si>
  <si>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</si>
  <si>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</si>
  <si>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</si>
  <si>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</si>
  <si>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</si>
  <si>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</si>
  <si>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</si>
  <si>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</si>
  <si>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</si>
  <si>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</si>
  <si>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</si>
  <si>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</si>
  <si>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</si>
  <si>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</si>
  <si>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</si>
  <si>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</si>
  <si>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</si>
  <si>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</si>
  <si>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</si>
  <si>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</si>
  <si>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</si>
  <si>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</si>
  <si>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</si>
  <si>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</si>
  <si>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</si>
  <si>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</si>
  <si>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</si>
  <si>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</si>
  <si>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</si>
  <si>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</si>
  <si>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</si>
  <si>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</si>
  <si>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</si>
  <si>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</si>
  <si>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</si>
  <si>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</si>
  <si>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</si>
  <si>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</si>
  <si>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</si>
  <si>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</si>
  <si>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</si>
  <si>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</si>
  <si>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</si>
  <si>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</si>
  <si>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</si>
  <si>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</si>
  <si>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</si>
  <si>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</si>
  <si>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</si>
  <si>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</si>
  <si>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</si>
  <si>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</si>
  <si>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</si>
  <si>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</si>
  <si>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</si>
  <si>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</si>
  <si>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</si>
  <si>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</si>
  <si>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</si>
  <si>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</si>
  <si>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</si>
  <si>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</si>
  <si>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</si>
  <si>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</si>
  <si>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</si>
  <si>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</si>
  <si>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</si>
  <si>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</si>
  <si>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</si>
  <si>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</si>
  <si>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</si>
  <si>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</si>
  <si>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</si>
  <si>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</si>
  <si>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</si>
  <si>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</si>
  <si>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</si>
  <si>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</si>
  <si>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</si>
  <si>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</si>
  <si>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</si>
  <si>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</si>
  <si>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</si>
  <si>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</si>
  <si>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</si>
  <si>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</si>
  <si>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</si>
  <si>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</si>
  <si>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</si>
  <si>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</si>
  <si>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</si>
  <si>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</si>
  <si>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</si>
  <si>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</si>
  <si>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</si>
  <si>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</si>
  <si>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</si>
  <si>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</si>
  <si>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</si>
  <si>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</si>
  <si>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</si>
  <si>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</si>
  <si>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</si>
  <si>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</si>
  <si>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</si>
  <si>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</si>
  <si>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</si>
  <si>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</si>
  <si>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</si>
  <si>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</si>
  <si>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</si>
  <si>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</si>
  <si>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</si>
  <si>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</si>
  <si>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</si>
  <si>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</si>
  <si>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</si>
  <si>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</si>
  <si>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</si>
  <si>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</si>
  <si>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</si>
  <si>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</si>
  <si>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</si>
  <si>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</si>
  <si>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</si>
  <si>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</si>
  <si>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</si>
  <si>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</si>
  <si>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</si>
  <si>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</si>
  <si>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</si>
  <si>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</si>
  <si>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</si>
  <si>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</si>
  <si>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</si>
  <si>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</si>
  <si>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</si>
  <si>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</si>
  <si>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</si>
  <si>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</si>
  <si>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</si>
  <si>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</si>
  <si>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</si>
  <si>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</si>
  <si>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</si>
  <si>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</si>
  <si>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</si>
  <si>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</si>
  <si>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</si>
  <si>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</si>
  <si>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</si>
  <si>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</si>
  <si>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</si>
  <si>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</si>
  <si>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</si>
  <si>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</si>
  <si>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</si>
  <si>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</si>
  <si>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</si>
  <si>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</si>
  <si>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</si>
  <si>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</si>
  <si>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</si>
  <si>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</si>
  <si>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</si>
  <si>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</si>
  <si>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</si>
  <si>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</si>
  <si>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</si>
  <si>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</si>
  <si>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</si>
  <si>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</si>
  <si>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</si>
  <si>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</si>
  <si>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</si>
  <si>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</si>
  <si>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</si>
  <si>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</si>
  <si>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</si>
  <si>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</si>
  <si>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</si>
  <si>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</si>
  <si>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</si>
  <si>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</si>
  <si>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</si>
  <si>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</si>
  <si>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</si>
  <si>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</si>
  <si>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</si>
  <si>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</si>
  <si>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</si>
  <si>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</si>
  <si>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</si>
  <si>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</si>
  <si>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</si>
  <si>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</si>
  <si>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</si>
  <si>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</si>
  <si>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</si>
  <si>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</si>
  <si>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</si>
  <si>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</si>
  <si>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</si>
  <si>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</si>
  <si>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</si>
  <si>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</si>
  <si>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</si>
  <si>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</si>
  <si>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</si>
  <si>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</si>
  <si>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</si>
  <si>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</si>
  <si>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</si>
  <si>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</si>
  <si>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</si>
  <si>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</si>
  <si>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</si>
  <si>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</si>
  <si>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</si>
  <si>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</si>
  <si>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</si>
  <si>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</si>
  <si>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</si>
  <si>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</si>
  <si>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</si>
  <si>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</si>
  <si>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</si>
  <si>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</si>
  <si>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</si>
  <si>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</si>
  <si>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</si>
  <si>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</si>
  <si>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</si>
  <si>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</si>
  <si>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</si>
  <si>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</si>
  <si>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</si>
  <si>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</si>
  <si>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</si>
  <si>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</si>
  <si>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</si>
  <si>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</si>
  <si>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</si>
  <si>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</si>
  <si>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</si>
  <si>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</si>
  <si>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</si>
  <si>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</si>
  <si>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</si>
  <si>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</si>
  <si>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</si>
  <si>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</si>
  <si>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</si>
  <si>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</si>
  <si>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</si>
  <si>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</si>
  <si>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</si>
  <si>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</si>
  <si>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</si>
  <si>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</si>
  <si>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</si>
  <si>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</si>
  <si>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</si>
  <si>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</si>
  <si>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</si>
  <si>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</si>
  <si>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</si>
  <si>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</si>
  <si>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</si>
  <si>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</si>
  <si>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</si>
  <si>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</si>
  <si>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</si>
  <si>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</si>
  <si>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</si>
  <si>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</si>
  <si>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</si>
  <si>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</si>
  <si>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</si>
  <si>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</si>
  <si>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</si>
  <si>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</si>
  <si>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</si>
  <si>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</si>
  <si>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</si>
  <si>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</si>
  <si>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</si>
  <si>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</si>
  <si>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</si>
  <si>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</si>
  <si>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</si>
  <si>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</si>
  <si>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</si>
  <si>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</si>
  <si>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</si>
  <si>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</si>
  <si>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</si>
  <si>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</si>
  <si>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</si>
  <si>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</si>
  <si>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</si>
  <si>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</si>
  <si>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</si>
  <si>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</si>
  <si>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</si>
  <si>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</si>
  <si>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</si>
  <si>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</si>
  <si>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</si>
  <si>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</si>
  <si>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</si>
  <si>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</si>
  <si>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</si>
  <si>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</si>
  <si>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</si>
  <si>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</si>
  <si>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</si>
  <si>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</si>
  <si>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</si>
  <si>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</si>
  <si>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</si>
  <si>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</si>
  <si>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</si>
  <si>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</si>
  <si>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</si>
  <si>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</si>
  <si>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</si>
  <si>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</si>
  <si>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</si>
  <si>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</si>
  <si>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</si>
  <si>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</si>
  <si>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</si>
  <si>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</si>
  <si>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</si>
  <si>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</si>
  <si>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</si>
  <si>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</si>
  <si>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</si>
  <si>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</si>
  <si>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</si>
  <si>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</si>
  <si>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</si>
  <si>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</si>
  <si>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</si>
  <si>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</si>
  <si>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</si>
  <si>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</si>
  <si>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</si>
  <si>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</si>
  <si>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</si>
  <si>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</si>
  <si>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</si>
  <si>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</si>
  <si>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</si>
  <si>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</si>
  <si>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</si>
  <si>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</si>
  <si>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</si>
  <si>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</si>
  <si>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</si>
  <si>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</si>
  <si>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</si>
  <si>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</si>
  <si>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</si>
  <si>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</si>
  <si>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</si>
  <si>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</si>
  <si>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</si>
  <si>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</si>
  <si>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</si>
  <si>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</si>
  <si>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</si>
  <si>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</si>
  <si>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</si>
  <si>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</si>
  <si>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</si>
  <si>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</si>
  <si>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</si>
  <si>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</si>
  <si>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</si>
  <si>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</si>
  <si>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</si>
  <si>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</si>
  <si>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</si>
  <si>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</si>
  <si>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</si>
  <si>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</si>
  <si>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</si>
  <si>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</si>
  <si>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</si>
  <si>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</si>
  <si>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</si>
  <si>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</si>
  <si>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</si>
  <si>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</si>
  <si>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</si>
  <si>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</si>
  <si>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</si>
  <si>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</si>
  <si>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</si>
  <si>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</si>
  <si>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</si>
  <si>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</si>
  <si>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</si>
  <si>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</si>
  <si>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</si>
  <si>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</si>
  <si>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</si>
  <si>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</si>
  <si>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</si>
  <si>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</si>
  <si>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</si>
  <si>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</si>
  <si>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</si>
  <si>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</si>
  <si>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</si>
  <si>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</si>
  <si>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</si>
  <si>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</si>
  <si>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</si>
  <si>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</si>
  <si>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</si>
  <si>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</si>
  <si>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</si>
  <si>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</si>
  <si>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</si>
  <si>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</si>
  <si>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</si>
  <si>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</si>
  <si>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</si>
  <si>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</si>
  <si>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</si>
  <si>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</si>
  <si>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</si>
  <si>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</si>
  <si>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</si>
  <si>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</si>
  <si>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</si>
  <si>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</si>
  <si>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</si>
  <si>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</si>
  <si>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</si>
  <si>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</si>
  <si>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</si>
  <si>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</si>
  <si>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</si>
  <si>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</si>
  <si>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</si>
  <si>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</si>
  <si>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</si>
  <si>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</si>
  <si>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</si>
  <si>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</si>
  <si>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</si>
  <si>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</si>
  <si>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</si>
  <si>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</si>
  <si>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</si>
  <si>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</si>
  <si>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</si>
  <si>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</si>
  <si>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</si>
  <si>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</si>
  <si>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</si>
  <si>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</si>
  <si>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</si>
  <si>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</si>
  <si>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</si>
  <si>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</si>
  <si>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</si>
  <si>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</si>
  <si>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</si>
  <si>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</si>
  <si>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</si>
  <si>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</si>
  <si>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</si>
  <si>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</si>
  <si>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</si>
  <si>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</si>
  <si>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</si>
  <si>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</si>
  <si>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</si>
  <si>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</si>
  <si>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</si>
  <si>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</si>
  <si>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</si>
  <si>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</si>
  <si>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</si>
  <si>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</si>
  <si>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</si>
  <si>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</si>
  <si>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</si>
  <si>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</si>
  <si>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</si>
  <si>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</si>
  <si>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</si>
  <si>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</si>
  <si>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</si>
  <si>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</si>
  <si>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</si>
  <si>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</si>
  <si>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</si>
  <si>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</si>
  <si>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</si>
  <si>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</si>
  <si>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</si>
  <si>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</si>
  <si>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</si>
  <si>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</si>
  <si>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</si>
  <si>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</si>
  <si>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</si>
  <si>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</si>
  <si>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</si>
  <si>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</si>
  <si>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</si>
  <si>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</si>
  <si>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</si>
  <si>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</si>
  <si>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</si>
  <si>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</si>
  <si>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</si>
  <si>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</si>
  <si>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</si>
  <si>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</si>
  <si>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</si>
  <si>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</si>
  <si>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</si>
  <si>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</si>
  <si>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</si>
  <si>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</si>
  <si>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</si>
  <si>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</si>
  <si>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</si>
  <si>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</si>
  <si>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</si>
  <si>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</si>
  <si>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</si>
  <si>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</si>
  <si>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</si>
  <si>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</si>
  <si>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</si>
  <si>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</si>
  <si>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</si>
  <si>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</si>
  <si>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</si>
  <si>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</si>
  <si>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</si>
  <si>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</si>
  <si>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</si>
  <si>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</si>
  <si>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</si>
  <si>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</si>
  <si>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</si>
  <si>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</si>
  <si>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</si>
  <si>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</si>
  <si>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</si>
  <si>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</si>
  <si>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</si>
  <si>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</si>
  <si>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</si>
  <si>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</si>
  <si>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</si>
  <si>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</si>
  <si>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</si>
  <si>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</si>
  <si>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</si>
  <si>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</si>
  <si>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</si>
  <si>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</si>
  <si>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</si>
  <si>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</si>
  <si>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</si>
  <si>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</si>
  <si>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</si>
  <si>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</si>
  <si>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</si>
  <si>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</si>
  <si>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</si>
  <si>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</si>
  <si>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</si>
  <si>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</si>
  <si>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</si>
  <si>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</si>
  <si>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</si>
  <si>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</si>
  <si>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</si>
  <si>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</si>
  <si>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</si>
  <si>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</si>
  <si>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</si>
  <si>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</si>
  <si>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</si>
  <si>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</si>
  <si>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</si>
  <si>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</si>
  <si>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</si>
  <si>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</si>
  <si>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</si>
  <si>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</si>
  <si>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</si>
  <si>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</si>
  <si>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</si>
  <si>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</si>
  <si>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</si>
  <si>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</si>
  <si>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</si>
  <si>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</si>
  <si>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</si>
  <si>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</si>
  <si>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</si>
  <si>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</si>
  <si>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</si>
  <si>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</si>
  <si>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</si>
  <si>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</si>
  <si>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</si>
  <si>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</si>
  <si>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</si>
  <si>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</si>
  <si>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</si>
  <si>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</si>
  <si>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</si>
  <si>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</si>
  <si>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</si>
  <si>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</si>
  <si>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</si>
  <si>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</si>
  <si>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</si>
  <si>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</si>
  <si>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</si>
  <si>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</si>
  <si>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</si>
  <si>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</si>
  <si>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</si>
  <si>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</si>
  <si>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</si>
  <si>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</si>
  <si>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</si>
  <si>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</si>
  <si>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</si>
  <si>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</si>
  <si>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</si>
  <si>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</si>
  <si>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</si>
  <si>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</si>
  <si>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</si>
  <si>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</si>
  <si>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</si>
  <si>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</si>
  <si>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</si>
  <si>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</si>
  <si>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</si>
  <si>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</si>
  <si>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</si>
  <si>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</si>
  <si>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</si>
  <si>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</si>
  <si>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</si>
  <si>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</si>
  <si>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</si>
  <si>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</si>
  <si>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</si>
  <si>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</si>
  <si>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</si>
  <si>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</si>
  <si>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</si>
  <si>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</si>
  <si>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</si>
  <si>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</si>
  <si>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</si>
  <si>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</si>
  <si>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</si>
  <si>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</si>
  <si>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</si>
  <si>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</si>
  <si>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</si>
  <si>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</si>
  <si>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</si>
  <si>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</si>
  <si>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</si>
  <si>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</si>
  <si>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</si>
  <si>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</si>
  <si>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</si>
  <si>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</si>
  <si>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</si>
  <si>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</si>
  <si>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</si>
  <si>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</si>
  <si>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</si>
  <si>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</si>
  <si>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</si>
  <si>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</si>
  <si>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</si>
  <si>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</si>
  <si>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</si>
  <si>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</si>
  <si>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</si>
  <si>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</si>
  <si>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</si>
  <si>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</si>
  <si>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</si>
  <si>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</si>
  <si>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</si>
  <si>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</si>
  <si>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</si>
  <si>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</si>
  <si>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</si>
  <si>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</si>
  <si>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</si>
  <si>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</si>
  <si>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</si>
  <si>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</si>
  <si>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</si>
  <si>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</si>
  <si>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</si>
  <si>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</si>
  <si>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</si>
  <si>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</si>
  <si>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</si>
  <si>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</si>
  <si>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</si>
  <si>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</si>
  <si>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</si>
  <si>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</si>
  <si>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</si>
  <si>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</si>
  <si>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</si>
  <si>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</si>
  <si>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</si>
  <si>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</si>
  <si>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</si>
  <si>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</si>
  <si>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</si>
  <si>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</si>
  <si>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</si>
  <si>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</si>
  <si>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</si>
  <si>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</si>
  <si>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</si>
  <si>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</si>
  <si>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</si>
  <si>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</si>
  <si>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</si>
  <si>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</si>
  <si>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</si>
  <si>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</si>
  <si>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</si>
  <si>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</si>
  <si>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</si>
  <si>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</si>
  <si>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</si>
  <si>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</si>
  <si>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</si>
  <si>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</si>
  <si>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</si>
  <si>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</si>
  <si>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</si>
  <si>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</si>
  <si>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</si>
  <si>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</si>
  <si>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</si>
  <si>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</si>
  <si>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</si>
  <si>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</si>
  <si>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</si>
  <si>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</si>
  <si>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</si>
  <si>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</si>
  <si>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</si>
  <si>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</si>
  <si>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</si>
  <si>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</si>
  <si>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</si>
  <si>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</si>
  <si>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</si>
  <si>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</si>
  <si>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</si>
  <si>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</si>
  <si>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</si>
  <si>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</si>
  <si>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</si>
  <si>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</si>
  <si>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</si>
  <si>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</si>
  <si>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</si>
  <si>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</si>
  <si>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</si>
  <si>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</si>
  <si>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</si>
  <si>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</si>
  <si>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</si>
  <si>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</si>
  <si>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</si>
  <si>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</si>
  <si>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</si>
  <si>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</si>
  <si>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</si>
  <si>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</si>
  <si>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</si>
  <si>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</si>
  <si>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</si>
  <si>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</si>
  <si>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</si>
  <si>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</si>
  <si>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</si>
  <si>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</si>
  <si>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</si>
  <si>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</si>
  <si>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</si>
  <si>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</si>
  <si>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</si>
  <si>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</si>
  <si>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</si>
  <si>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</si>
  <si>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</si>
  <si>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</si>
  <si>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</si>
  <si>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</si>
  <si>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</si>
  <si>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</si>
  <si>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</si>
  <si>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</si>
  <si>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</si>
  <si>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</si>
  <si>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</si>
  <si>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</si>
  <si>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</si>
  <si>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</si>
  <si>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</si>
  <si>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</si>
  <si>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</si>
  <si>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</si>
  <si>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</si>
  <si>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</si>
  <si>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</si>
  <si>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</si>
  <si>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</si>
  <si>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</si>
  <si>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</si>
  <si>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</si>
  <si>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</si>
  <si>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</si>
  <si>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</si>
  <si>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</si>
  <si>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</si>
  <si>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</si>
  <si>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</si>
  <si>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</si>
  <si>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</si>
  <si>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</si>
  <si>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</si>
  <si>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</si>
  <si>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</si>
  <si>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</si>
  <si>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</si>
  <si>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</si>
  <si>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</si>
  <si>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</si>
  <si>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</si>
  <si>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</si>
  <si>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</si>
  <si>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</si>
  <si>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</si>
  <si>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</si>
  <si>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</si>
  <si>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</si>
  <si>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</si>
  <si>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</si>
  <si>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</si>
  <si>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</si>
  <si>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</si>
  <si>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</si>
  <si>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</si>
  <si>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</si>
  <si>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</si>
  <si>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</si>
  <si>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</si>
  <si>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</si>
  <si>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</si>
  <si>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</si>
  <si>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</si>
  <si>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</si>
  <si>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</si>
  <si>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</si>
  <si>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</si>
  <si>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</si>
  <si>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</si>
  <si>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</si>
  <si>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</si>
  <si>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</si>
  <si>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</si>
  <si>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</si>
  <si>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</si>
  <si>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</si>
  <si>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</si>
  <si>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</si>
  <si>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</si>
  <si>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</si>
  <si>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</si>
  <si>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</si>
  <si>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</si>
  <si>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</si>
  <si>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</si>
  <si>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</si>
  <si>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</si>
  <si>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</si>
  <si>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</si>
  <si>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</si>
  <si>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</si>
  <si>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</si>
  <si>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</si>
  <si>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</si>
  <si>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</si>
  <si>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</si>
  <si>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</si>
  <si>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</si>
  <si>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</si>
  <si>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</si>
  <si>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</si>
  <si>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</si>
  <si>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</si>
  <si>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</si>
  <si>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</si>
  <si>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</si>
  <si>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</si>
  <si>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</si>
  <si>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</si>
  <si>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</si>
  <si>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</si>
  <si>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</si>
  <si>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</si>
  <si>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</si>
  <si>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</si>
  <si>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</si>
  <si>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</si>
  <si>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</si>
  <si>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</si>
  <si>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</si>
  <si>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</si>
  <si>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</si>
  <si>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</si>
  <si>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</si>
  <si>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</si>
  <si>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</si>
  <si>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</si>
  <si>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</si>
  <si>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</si>
  <si>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</si>
  <si>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</si>
  <si>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</si>
  <si>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</si>
  <si>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</si>
  <si>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</si>
  <si>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</si>
  <si>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</si>
  <si>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</si>
  <si>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</si>
  <si>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</si>
  <si>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</si>
  <si>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</si>
  <si>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</si>
  <si>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</si>
  <si>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</si>
  <si>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</si>
  <si>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</si>
  <si>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</si>
  <si>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</si>
  <si>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</si>
  <si>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</si>
  <si>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</si>
  <si>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</si>
  <si>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</si>
  <si>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</si>
  <si>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</si>
  <si>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</si>
  <si>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</si>
  <si>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</si>
  <si>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</si>
  <si>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</si>
  <si>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</si>
  <si>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</si>
  <si>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</si>
  <si>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</si>
  <si>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</si>
  <si>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</si>
  <si>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</si>
  <si>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</si>
  <si>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</si>
  <si>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</si>
  <si>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</si>
  <si>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</si>
  <si>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</si>
  <si>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</si>
  <si>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</si>
  <si>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</si>
  <si>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</si>
  <si>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</si>
  <si>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</si>
  <si>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</si>
  <si>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</si>
  <si>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</si>
  <si>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</si>
  <si>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</si>
  <si>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</si>
  <si>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</si>
  <si>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</si>
  <si>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</si>
  <si>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</si>
  <si>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</si>
  <si>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</si>
  <si>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</si>
  <si>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</si>
  <si>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</si>
  <si>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</si>
  <si>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</si>
  <si>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</si>
  <si>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</si>
  <si>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</si>
  <si>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</si>
  <si>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</si>
  <si>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</si>
  <si>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</si>
  <si>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</si>
  <si>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</si>
  <si>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</si>
  <si>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</si>
  <si>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</si>
  <si>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</si>
  <si>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</si>
  <si>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</si>
  <si>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</si>
  <si>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</si>
  <si>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</si>
  <si>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</si>
  <si>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</si>
  <si>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</si>
  <si>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</si>
  <si>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</si>
  <si>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</si>
  <si>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</si>
  <si>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</si>
  <si>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</si>
  <si>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</si>
  <si>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</si>
  <si>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</si>
  <si>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</si>
  <si>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</si>
  <si>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</si>
  <si>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</si>
  <si>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</si>
  <si>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</si>
  <si>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</si>
  <si>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</si>
  <si>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</si>
  <si>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</si>
  <si>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</si>
  <si>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</si>
  <si>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</si>
  <si>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</si>
  <si>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</si>
  <si>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</si>
  <si>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</si>
  <si>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</si>
  <si>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</si>
  <si>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</si>
  <si>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</si>
  <si>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</si>
  <si>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</si>
  <si>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</si>
  <si>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</si>
  <si>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</si>
  <si>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</si>
  <si>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</si>
  <si>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</si>
  <si>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</si>
  <si>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</si>
  <si>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</si>
  <si>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</si>
  <si>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</si>
  <si>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</si>
  <si>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</si>
  <si>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</si>
  <si>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</si>
  <si>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</si>
  <si>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</si>
  <si>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</si>
  <si>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</si>
  <si>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</si>
  <si>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</si>
  <si>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</si>
  <si>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</si>
  <si>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</si>
  <si>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</si>
  <si>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</si>
  <si>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</si>
  <si>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</si>
  <si>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</si>
  <si>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</si>
  <si>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</si>
  <si>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</si>
  <si>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</si>
  <si>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</si>
  <si>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</si>
  <si>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</si>
  <si>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</si>
  <si>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</si>
  <si>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</si>
  <si>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</si>
  <si>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</si>
  <si>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</si>
  <si>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</si>
  <si>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</si>
  <si>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</si>
  <si>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</si>
  <si>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</si>
  <si>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</si>
  <si>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</si>
  <si>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</si>
  <si>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</si>
  <si>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</si>
  <si>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</si>
  <si>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</si>
  <si>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</si>
  <si>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</si>
  <si>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</si>
  <si>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</si>
  <si>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</si>
  <si>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</si>
  <si>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</si>
  <si>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</si>
  <si>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</si>
  <si>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</si>
  <si>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</si>
  <si>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</si>
  <si>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</si>
  <si>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</si>
  <si>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</si>
  <si>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</si>
  <si>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</si>
  <si>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</si>
  <si>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</si>
  <si>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</si>
  <si>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</si>
  <si>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</si>
  <si>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</si>
  <si>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</si>
  <si>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</si>
  <si>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</si>
  <si>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</si>
  <si>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</si>
  <si>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</si>
  <si>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</si>
  <si>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</si>
  <si>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</si>
  <si>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</si>
  <si>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</si>
  <si>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</si>
  <si>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</si>
  <si>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</si>
  <si>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</si>
  <si>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</si>
  <si>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</si>
  <si>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</si>
  <si>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</si>
  <si>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</si>
  <si>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</si>
  <si>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</si>
  <si>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</si>
  <si>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</si>
  <si>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</si>
  <si>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</si>
  <si>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</si>
  <si>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</si>
  <si>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</si>
  <si>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</si>
  <si>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</si>
  <si>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</si>
  <si>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</si>
  <si>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</si>
  <si>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</si>
  <si>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</si>
  <si>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</si>
  <si>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</si>
  <si>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</si>
  <si>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</si>
  <si>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</si>
  <si>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</si>
  <si>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</si>
  <si>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</si>
  <si>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</si>
  <si>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</si>
  <si>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</si>
  <si>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</si>
  <si>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</si>
  <si>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</si>
  <si>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</si>
  <si>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</si>
  <si>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</si>
  <si>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</si>
  <si>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</si>
  <si>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</si>
  <si>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</si>
  <si>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</si>
  <si>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</si>
  <si>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</si>
  <si>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</si>
  <si>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</si>
  <si>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</si>
  <si>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</si>
  <si>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</si>
  <si>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</si>
  <si>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</si>
  <si>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</si>
  <si>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</si>
  <si>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</si>
  <si>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</si>
  <si>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</si>
  <si>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</si>
  <si>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</si>
  <si>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</si>
  <si>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</si>
  <si>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</si>
  <si>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</si>
  <si>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</si>
  <si>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</si>
  <si>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</si>
  <si>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</si>
  <si>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</si>
  <si>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</si>
  <si>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</si>
  <si>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</si>
  <si>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</si>
  <si>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</si>
  <si>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</si>
  <si>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</si>
  <si>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</si>
  <si>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</si>
  <si>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</si>
  <si>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</si>
  <si>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</si>
  <si>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</si>
  <si>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</si>
  <si>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</si>
  <si>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</si>
  <si>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</si>
  <si>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</si>
  <si>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</si>
  <si>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</si>
  <si>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</si>
  <si>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</si>
  <si>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</si>
  <si>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</si>
  <si>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</si>
  <si>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</si>
  <si>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</si>
  <si>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</si>
  <si>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</si>
  <si>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</si>
  <si>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</si>
  <si>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</si>
  <si>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</si>
  <si>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</si>
  <si>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</si>
  <si>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</si>
  <si>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</si>
  <si>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</si>
  <si>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</si>
  <si>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</si>
  <si>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</si>
  <si>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</si>
  <si>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</si>
  <si>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</si>
  <si>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</si>
  <si>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</si>
  <si>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</si>
  <si>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</si>
  <si>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</si>
  <si>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</si>
  <si>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</si>
  <si>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</si>
  <si>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</si>
  <si>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</si>
  <si>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</si>
  <si>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</si>
  <si>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</si>
  <si>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</si>
  <si>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</si>
  <si>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</si>
  <si>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</si>
  <si>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</si>
  <si>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</si>
  <si>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</si>
  <si>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</si>
  <si>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</si>
  <si>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</si>
  <si>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</si>
  <si>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</si>
  <si>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</si>
  <si>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</si>
  <si>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</si>
  <si>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</si>
  <si>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</si>
  <si>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</si>
  <si>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</si>
  <si>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</si>
  <si>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</si>
  <si>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</si>
  <si>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</si>
  <si>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</si>
  <si>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</si>
  <si>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</si>
  <si>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</si>
  <si>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</si>
  <si>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</si>
  <si>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</si>
  <si>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</si>
  <si>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</si>
  <si>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</si>
  <si>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</si>
  <si>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</si>
  <si>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</si>
  <si>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</si>
  <si>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</si>
  <si>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</si>
  <si>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</si>
  <si>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</si>
  <si>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</si>
  <si>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</si>
  <si>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</si>
  <si>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</si>
  <si>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</si>
  <si>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</si>
  <si>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</si>
  <si>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</si>
  <si>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</si>
  <si>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</si>
  <si>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</si>
  <si>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</si>
  <si>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</si>
  <si>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</si>
  <si>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</si>
  <si>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</si>
  <si>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</si>
  <si>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</si>
  <si>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</si>
  <si>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</si>
  <si>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</si>
  <si>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</si>
  <si>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</si>
  <si>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</si>
  <si>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</si>
  <si>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</si>
  <si>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</si>
  <si>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</si>
  <si>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</si>
  <si>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</si>
  <si>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</si>
  <si>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</si>
  <si>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</si>
  <si>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</si>
  <si>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</si>
  <si>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</si>
  <si>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</si>
  <si>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</si>
  <si>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</si>
  <si>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</si>
  <si>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</si>
  <si>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</si>
  <si>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</si>
  <si>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</si>
  <si>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</si>
  <si>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</si>
  <si>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</si>
  <si>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</si>
  <si>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</si>
  <si>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</si>
  <si>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</si>
  <si>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</si>
  <si>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</si>
  <si>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</si>
  <si>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</si>
  <si>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</si>
  <si>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</si>
  <si>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</si>
  <si>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</si>
  <si>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</si>
  <si>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</si>
  <si>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</si>
  <si>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</si>
  <si>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</si>
  <si>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</si>
  <si>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</si>
  <si>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</si>
  <si>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</si>
  <si>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</si>
  <si>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</si>
  <si>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</si>
  <si>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</si>
  <si>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</si>
  <si>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</si>
  <si>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</si>
  <si>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</si>
  <si>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</si>
  <si>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</si>
  <si>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</si>
  <si>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</si>
  <si>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</si>
  <si>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</si>
  <si>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</si>
  <si>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</si>
  <si>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</si>
  <si>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</si>
  <si>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</si>
  <si>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</si>
  <si>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</si>
  <si>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</si>
  <si>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</si>
  <si>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</si>
  <si>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</si>
  <si>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</si>
  <si>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</si>
  <si>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</si>
  <si>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</si>
  <si>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</si>
  <si>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</si>
  <si>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</si>
  <si>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</si>
  <si>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</si>
  <si>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</si>
  <si>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</si>
  <si>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</si>
  <si>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</si>
  <si>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</si>
  <si>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</si>
  <si>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</si>
  <si>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</si>
  <si>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</si>
  <si>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</si>
  <si>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</si>
  <si>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</si>
  <si>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</si>
  <si>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</si>
  <si>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</si>
  <si>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</si>
  <si>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</si>
  <si>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</si>
  <si>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</si>
  <si>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</si>
  <si>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</si>
  <si>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</si>
  <si>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</si>
  <si>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</si>
  <si>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</si>
  <si>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</si>
  <si>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</si>
  <si>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</si>
  <si>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</si>
  <si>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</si>
  <si>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</si>
  <si>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</si>
  <si>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</si>
  <si>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</si>
  <si>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</si>
  <si>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</si>
  <si>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</si>
  <si>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</si>
  <si>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</si>
  <si>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</si>
  <si>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</si>
  <si>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</si>
  <si>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</si>
  <si>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</si>
  <si>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</si>
  <si>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</si>
  <si>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</si>
  <si>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</si>
  <si>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</si>
  <si>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</si>
  <si>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</si>
  <si>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</si>
  <si>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</si>
  <si>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</si>
  <si>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</si>
  <si>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</si>
  <si>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</si>
  <si>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</si>
  <si>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</si>
  <si>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</si>
  <si>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</si>
  <si>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</si>
  <si>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</si>
  <si>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</si>
  <si>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</si>
  <si>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</si>
  <si>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</si>
  <si>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</si>
  <si>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</si>
  <si>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</si>
  <si>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</si>
  <si>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</si>
  <si>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</si>
  <si>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</si>
  <si>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</si>
  <si>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</si>
  <si>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</si>
  <si>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</si>
  <si>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</si>
  <si>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</si>
  <si>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</si>
  <si>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</si>
  <si>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</si>
  <si>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</si>
  <si>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</si>
  <si>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</si>
  <si>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</si>
  <si>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</si>
  <si>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</si>
  <si>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</si>
  <si>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</si>
  <si>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</si>
  <si>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</si>
  <si>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</si>
  <si>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</si>
  <si>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</si>
  <si>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</si>
  <si>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</si>
  <si>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</si>
  <si>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</si>
  <si>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</si>
  <si>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</si>
  <si>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</si>
  <si>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</si>
  <si>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</si>
  <si>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</si>
  <si>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</si>
  <si>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</si>
  <si>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</si>
  <si>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</si>
  <si>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</si>
  <si>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</si>
  <si>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</si>
  <si>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</si>
  <si>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</si>
  <si>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</si>
  <si>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</si>
  <si>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</si>
  <si>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</si>
  <si>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</si>
  <si>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</si>
  <si>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</si>
  <si>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</si>
  <si>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</si>
  <si>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</si>
  <si>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</si>
  <si>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</si>
  <si>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</si>
  <si>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</si>
  <si>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</si>
  <si>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</si>
  <si>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</si>
  <si>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</si>
  <si>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</si>
  <si>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</si>
  <si>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</si>
  <si>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</si>
  <si>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</si>
  <si>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</si>
  <si>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</si>
  <si>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</si>
  <si>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</si>
  <si>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</si>
  <si>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</si>
  <si>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</si>
  <si>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</si>
  <si>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</si>
  <si>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</si>
  <si>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</si>
  <si>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</si>
  <si>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</si>
  <si>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</si>
  <si>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</si>
  <si>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</si>
  <si>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</si>
  <si>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</si>
  <si>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</si>
  <si>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</si>
  <si>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</si>
  <si>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</si>
  <si>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</si>
  <si>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</si>
  <si>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</si>
  <si>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</si>
  <si>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</si>
  <si>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</si>
  <si>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</si>
  <si>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</si>
  <si>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</si>
  <si>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</si>
  <si>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</si>
  <si>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</si>
  <si>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</si>
  <si>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</si>
  <si>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</si>
  <si>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</si>
  <si>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</si>
  <si>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</si>
  <si>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</si>
  <si>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</si>
  <si>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</si>
  <si>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</si>
  <si>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</si>
  <si>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</si>
  <si>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</si>
  <si>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</si>
  <si>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</si>
  <si>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</si>
  <si>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</si>
  <si>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</si>
  <si>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</si>
  <si>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</si>
  <si>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</si>
  <si>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</si>
  <si>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</si>
  <si>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</si>
  <si>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</si>
  <si>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</si>
  <si>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</si>
  <si>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</si>
  <si>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</si>
  <si>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</si>
  <si>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</si>
  <si>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</si>
  <si>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</si>
  <si>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</si>
  <si>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</si>
  <si>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</si>
  <si>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</si>
  <si>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</si>
  <si>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</si>
  <si>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</si>
  <si>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</si>
  <si>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</si>
  <si>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</si>
  <si>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</si>
  <si>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</si>
  <si>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</si>
  <si>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</si>
  <si>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</si>
  <si>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</si>
  <si>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</si>
  <si>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</si>
  <si>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</si>
  <si>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</si>
  <si>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</si>
  <si>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</si>
  <si>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</si>
  <si>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</si>
  <si>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</si>
  <si>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</si>
  <si>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</si>
  <si>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</si>
  <si>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</si>
  <si>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</si>
  <si>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</si>
  <si>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</si>
  <si>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</si>
  <si>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</si>
  <si>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</si>
  <si>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</si>
  <si>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</si>
  <si>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</si>
  <si>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</si>
  <si>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</si>
  <si>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</si>
  <si>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</si>
  <si>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</si>
  <si>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</si>
  <si>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</si>
  <si>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</si>
  <si>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</si>
  <si>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</si>
  <si>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</si>
  <si>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</si>
  <si>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</si>
  <si>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</si>
  <si>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</si>
  <si>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</si>
  <si>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</si>
  <si>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</si>
  <si>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</si>
  <si>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</si>
  <si>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</si>
  <si>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</si>
  <si>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</si>
  <si>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</si>
  <si>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</si>
  <si>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</si>
  <si>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</si>
  <si>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</si>
  <si>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</si>
  <si>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</si>
  <si>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</si>
  <si>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</si>
  <si>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</si>
  <si>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</si>
  <si>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</si>
  <si>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</si>
  <si>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</si>
  <si>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</si>
  <si>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</si>
  <si>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</si>
  <si>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</si>
  <si>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</si>
  <si>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</si>
  <si>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</si>
  <si>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</si>
  <si>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</si>
  <si>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</si>
  <si>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</si>
  <si>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</si>
  <si>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</si>
  <si>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</si>
  <si>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</si>
  <si>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</si>
  <si>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</si>
  <si>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</si>
  <si>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</si>
  <si>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</si>
  <si>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</si>
  <si>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</si>
  <si>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</si>
  <si>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</si>
  <si>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</si>
  <si>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</si>
  <si>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</si>
  <si>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</si>
  <si>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</si>
  <si>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</si>
  <si>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</si>
  <si>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</si>
  <si>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</si>
  <si>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</si>
  <si>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</si>
  <si>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</si>
  <si>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</si>
  <si>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</si>
  <si>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</si>
  <si>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</si>
  <si>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</si>
  <si>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</si>
  <si>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</si>
  <si>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</si>
  <si>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</si>
  <si>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</si>
  <si>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</si>
  <si>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</si>
  <si>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</si>
  <si>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</si>
  <si>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</si>
  <si>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</si>
  <si>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</si>
  <si>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</si>
  <si>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</si>
  <si>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</si>
  <si>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</si>
  <si>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</si>
  <si>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</si>
  <si>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</si>
  <si>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</si>
  <si>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</si>
  <si>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</si>
  <si>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</si>
  <si>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</si>
  <si>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</si>
  <si>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</si>
  <si>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</si>
  <si>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</si>
  <si>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</si>
  <si>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</si>
  <si>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</si>
  <si>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</si>
  <si>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</si>
  <si>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</si>
  <si>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</si>
  <si>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</si>
  <si>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</si>
  <si>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</si>
  <si>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</si>
  <si>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</si>
  <si>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</si>
  <si>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</si>
  <si>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</si>
  <si>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</si>
  <si>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</si>
  <si>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</si>
  <si>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</si>
  <si>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</si>
  <si>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</si>
  <si>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</si>
  <si>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</si>
  <si>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</si>
  <si>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</si>
  <si>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</si>
  <si>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</si>
  <si>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</si>
  <si>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</si>
  <si>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</si>
  <si>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</si>
  <si>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</si>
  <si>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</si>
  <si>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</si>
  <si>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</si>
  <si>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</si>
  <si>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</si>
  <si>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</si>
  <si>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</si>
  <si>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</si>
  <si>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</si>
  <si>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</si>
  <si>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</si>
  <si>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</si>
  <si>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</si>
  <si>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</si>
  <si>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</si>
  <si>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</si>
  <si>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</si>
  <si>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</si>
  <si>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</si>
  <si>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</si>
  <si>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</si>
  <si>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</si>
  <si>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</si>
  <si>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</si>
  <si>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</si>
  <si>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</si>
  <si>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</si>
  <si>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</si>
  <si>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</si>
  <si>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</si>
  <si>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</si>
  <si>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</si>
  <si>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</si>
  <si>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</si>
  <si>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</si>
  <si>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</si>
  <si>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</si>
  <si>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</si>
  <si>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</si>
  <si>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</si>
  <si>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</si>
  <si>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</si>
  <si>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</si>
  <si>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</si>
  <si>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</si>
  <si>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</si>
  <si>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</si>
  <si>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</si>
  <si>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</si>
  <si>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</si>
  <si>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</si>
  <si>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</si>
  <si>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</si>
  <si>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</si>
  <si>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</si>
  <si>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</si>
  <si>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</si>
  <si>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</si>
  <si>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</si>
  <si>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</si>
  <si>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</si>
  <si>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</si>
  <si>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</si>
  <si>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</si>
  <si>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</si>
  <si>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</si>
  <si>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</si>
  <si>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</si>
  <si>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</si>
  <si>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</si>
  <si>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</si>
  <si>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</si>
  <si>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</si>
  <si>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</si>
  <si>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</si>
  <si>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</si>
  <si>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</si>
  <si>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</si>
  <si>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</si>
  <si>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</si>
  <si>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</si>
  <si>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</si>
  <si>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</si>
  <si>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</si>
  <si>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</si>
  <si>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</si>
  <si>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</si>
  <si>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</si>
  <si>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</si>
  <si>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</si>
  <si>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</si>
  <si>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</si>
  <si>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</si>
  <si>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</si>
  <si>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</si>
  <si>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</si>
  <si>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</si>
  <si>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</si>
  <si>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</si>
  <si>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</si>
  <si>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</si>
  <si>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</si>
  <si>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</si>
  <si>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</si>
  <si>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</si>
  <si>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</si>
  <si>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</si>
  <si>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</si>
  <si>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</si>
  <si>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</si>
  <si>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</si>
  <si>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</si>
  <si>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</si>
  <si>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</si>
  <si>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</si>
  <si>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</si>
  <si>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</si>
  <si>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</si>
  <si>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</si>
  <si>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</si>
  <si>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</si>
  <si>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</si>
  <si>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</si>
  <si>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</si>
  <si>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</si>
  <si>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</si>
  <si>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</si>
  <si>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</si>
  <si>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</si>
  <si>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</si>
  <si>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</si>
  <si>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</si>
  <si>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</si>
  <si>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</si>
  <si>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</si>
  <si>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</si>
  <si>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</si>
  <si>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</si>
  <si>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</si>
  <si>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</si>
  <si>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</si>
  <si>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</si>
  <si>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</si>
  <si>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</si>
  <si>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</si>
  <si>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</si>
  <si>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</si>
  <si>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</si>
  <si>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</si>
  <si>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</si>
  <si>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</si>
  <si>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</si>
  <si>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</si>
  <si>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</si>
  <si>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</si>
  <si>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</si>
  <si>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</si>
  <si>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</si>
  <si>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</si>
  <si>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</si>
  <si>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</si>
  <si>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</si>
  <si>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</si>
  <si>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</si>
  <si>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</si>
  <si>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</si>
  <si>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</si>
  <si>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</si>
  <si>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</si>
  <si>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</si>
  <si>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</si>
  <si>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</si>
  <si>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</si>
  <si>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</si>
  <si>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</si>
  <si>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</si>
  <si>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</si>
  <si>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</si>
  <si>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</si>
  <si>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</si>
  <si>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</si>
  <si>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</si>
  <si>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</si>
  <si>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</si>
  <si>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</si>
  <si>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</si>
  <si>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</si>
  <si>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</si>
  <si>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</si>
  <si>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</si>
  <si>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</si>
  <si>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</si>
  <si>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</si>
  <si>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</si>
  <si>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</si>
  <si>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</si>
  <si>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</si>
  <si>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</si>
  <si>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</si>
  <si>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</si>
  <si>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</si>
  <si>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</si>
  <si>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</si>
  <si>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</si>
  <si>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</si>
  <si>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</si>
  <si>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</si>
  <si>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</si>
  <si>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</si>
  <si>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</si>
  <si>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</si>
  <si>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</si>
  <si>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</si>
  <si>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</si>
  <si>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</si>
  <si>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</si>
  <si>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</si>
  <si>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</si>
  <si>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</si>
  <si>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</si>
  <si>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</si>
  <si>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</si>
  <si>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</si>
  <si>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</si>
  <si>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</si>
  <si>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</si>
  <si>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</si>
  <si>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</si>
  <si>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</si>
  <si>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</si>
  <si>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</si>
  <si>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</si>
  <si>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</si>
  <si>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</si>
  <si>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</si>
  <si>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</si>
  <si>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</si>
  <si>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</si>
  <si>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</si>
  <si>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</si>
  <si>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</si>
  <si>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</si>
  <si>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</si>
  <si>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</si>
  <si>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</si>
  <si>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</si>
  <si>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</si>
  <si>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</si>
  <si>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</si>
  <si>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</si>
  <si>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</si>
  <si>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</si>
  <si>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</si>
  <si>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</si>
  <si>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</si>
  <si>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</si>
  <si>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</si>
  <si>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</si>
  <si>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</si>
  <si>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</si>
  <si>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</si>
  <si>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</si>
  <si>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</si>
  <si>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</si>
  <si>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</si>
  <si>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</si>
  <si>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</si>
  <si>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</si>
  <si>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</si>
  <si>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</si>
  <si>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</si>
  <si>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</si>
  <si>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</si>
  <si>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</si>
  <si>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</si>
  <si>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</si>
  <si>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</si>
  <si>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</si>
  <si>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</si>
  <si>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</si>
  <si>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</si>
  <si>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</si>
  <si>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</si>
  <si>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</si>
  <si>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</si>
  <si>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</si>
  <si>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</si>
  <si>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</si>
  <si>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</si>
  <si>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</si>
  <si>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</si>
  <si>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</si>
  <si>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</si>
  <si>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</si>
  <si>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</si>
  <si>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</si>
  <si>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</si>
  <si>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</si>
  <si>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</si>
  <si>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</si>
  <si>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</si>
  <si>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</si>
  <si>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</si>
  <si>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</si>
  <si>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</si>
  <si>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</si>
  <si>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</si>
  <si>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</si>
  <si>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</si>
  <si>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</si>
  <si>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</si>
  <si>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</si>
  <si>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</si>
  <si>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</si>
  <si>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</si>
  <si>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</si>
  <si>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</si>
  <si>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</si>
  <si>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</si>
  <si>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</si>
  <si>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</si>
  <si>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</si>
  <si>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</si>
  <si>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</si>
  <si>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</si>
  <si>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</si>
  <si>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</si>
  <si>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</si>
  <si>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</si>
  <si>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</si>
  <si>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</si>
  <si>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</si>
  <si>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</si>
  <si>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</si>
  <si>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</si>
  <si>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</si>
  <si>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</si>
  <si>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</si>
  <si>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</si>
  <si>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</si>
  <si>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</si>
  <si>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</si>
  <si>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</si>
  <si>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</si>
  <si>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</si>
  <si>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</si>
  <si>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</si>
  <si>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</si>
  <si>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</si>
  <si>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</si>
  <si>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</si>
  <si>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</si>
  <si>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</si>
  <si>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</si>
  <si>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</si>
  <si>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</si>
  <si>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</si>
  <si>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</si>
  <si>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</si>
  <si>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</si>
  <si>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</si>
  <si>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</si>
  <si>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</si>
  <si>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</si>
  <si>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</si>
  <si>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</si>
  <si>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</si>
  <si>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</si>
  <si>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</si>
  <si>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</si>
  <si>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</si>
  <si>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</si>
  <si>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</si>
  <si>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</si>
  <si>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</si>
  <si>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</si>
  <si>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</si>
  <si>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</si>
  <si>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</si>
  <si>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</si>
  <si>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</si>
  <si>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</si>
  <si>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</si>
  <si>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</si>
  <si>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</si>
  <si>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</si>
  <si>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</si>
  <si>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</si>
  <si>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</si>
  <si>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</si>
  <si>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</si>
  <si>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</si>
  <si>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</si>
  <si>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</si>
  <si>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</si>
  <si>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</si>
  <si>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</si>
  <si>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</si>
  <si>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</si>
  <si>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</si>
  <si>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</si>
  <si>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</si>
  <si>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</si>
  <si>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</si>
  <si>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</si>
  <si>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</si>
  <si>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</si>
  <si>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</si>
  <si>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</si>
  <si>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</si>
  <si>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</si>
  <si>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</si>
  <si>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</si>
  <si>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</si>
  <si>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</si>
  <si>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</si>
  <si>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</si>
  <si>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</si>
  <si>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</si>
  <si>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</si>
  <si>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</si>
  <si>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</si>
  <si>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</si>
  <si>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</si>
  <si>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</si>
  <si>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</si>
  <si>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</si>
  <si>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</si>
  <si>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</si>
  <si>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</si>
  <si>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</si>
  <si>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</si>
  <si>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</si>
  <si>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</si>
  <si>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</si>
  <si>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</si>
  <si>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</si>
  <si>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</si>
  <si>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</si>
  <si>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</si>
  <si>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</si>
  <si>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</si>
  <si>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</si>
  <si>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</si>
  <si>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</si>
  <si>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</si>
  <si>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</si>
  <si>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</si>
  <si>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</si>
  <si>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</si>
  <si>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</si>
  <si>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</si>
  <si>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</si>
  <si>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</si>
  <si>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</si>
  <si>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</si>
  <si>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</si>
  <si>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</si>
  <si>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</si>
  <si>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</si>
  <si>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</si>
  <si>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</si>
  <si>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</si>
  <si>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</si>
  <si>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</si>
  <si>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</si>
  <si>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</si>
  <si>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</si>
  <si>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</si>
  <si>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</si>
  <si>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</si>
  <si>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</si>
  <si>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</si>
  <si>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</si>
  <si>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</si>
  <si>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</si>
  <si>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</si>
  <si>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</si>
  <si>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</si>
  <si>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</si>
  <si>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</si>
  <si>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</si>
  <si>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</si>
  <si>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</si>
  <si>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</si>
  <si>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</si>
  <si>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</si>
  <si>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</si>
  <si>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</si>
  <si>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</si>
  <si>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</si>
  <si>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</si>
  <si>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</si>
  <si>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</si>
  <si>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</si>
  <si>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</si>
  <si>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</si>
  <si>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</si>
  <si>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</si>
  <si>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</si>
  <si>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</si>
  <si>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</si>
  <si>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</si>
  <si>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</si>
  <si>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</si>
  <si>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</si>
  <si>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</si>
  <si>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</si>
  <si>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</si>
  <si>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</si>
  <si>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</si>
  <si>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</si>
  <si>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</si>
  <si>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</si>
  <si>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</si>
  <si>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</si>
  <si>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</si>
  <si>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</si>
  <si>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</si>
  <si>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</si>
  <si>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</si>
  <si>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</si>
  <si>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</si>
  <si>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</si>
  <si>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</si>
  <si>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</si>
  <si>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</si>
  <si>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</si>
  <si>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</si>
  <si>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</si>
  <si>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</si>
  <si>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</si>
  <si>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</si>
  <si>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</si>
  <si>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</si>
  <si>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</si>
  <si>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</si>
  <si>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</si>
  <si>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</si>
  <si>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</si>
  <si>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</si>
  <si>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</si>
  <si>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</si>
  <si>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</si>
  <si>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</si>
  <si>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</si>
  <si>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</si>
  <si>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</si>
  <si>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</si>
  <si>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</si>
  <si>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</si>
  <si>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</si>
  <si>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</si>
  <si>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</si>
  <si>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</si>
  <si>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</si>
  <si>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</si>
  <si>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</si>
  <si>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</si>
  <si>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</si>
  <si>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</si>
  <si>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</si>
  <si>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</si>
  <si>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</si>
  <si>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</si>
  <si>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</si>
  <si>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</si>
  <si>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</si>
  <si>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</si>
  <si>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</si>
  <si>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</si>
  <si>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</si>
  <si>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</si>
  <si>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</si>
  <si>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</si>
  <si>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</si>
  <si>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</si>
  <si>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</si>
  <si>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</si>
  <si>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</si>
  <si>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</si>
  <si>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</si>
  <si>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</si>
  <si>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</si>
  <si>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</si>
  <si>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</si>
  <si>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</si>
  <si>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</si>
  <si>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</si>
  <si>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</si>
  <si>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</si>
  <si>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</si>
  <si>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</si>
  <si>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</si>
  <si>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</si>
  <si>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</si>
  <si>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</si>
  <si>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</si>
  <si>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</si>
  <si>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</si>
  <si>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</si>
  <si>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</si>
  <si>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</si>
  <si>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</si>
  <si>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</si>
  <si>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</si>
  <si>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</si>
  <si>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</si>
  <si>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</si>
  <si>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</si>
  <si>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</si>
  <si>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</si>
  <si>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</si>
  <si>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</si>
  <si>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</si>
  <si>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</si>
  <si>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</si>
  <si>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</si>
  <si>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</si>
  <si>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</si>
  <si>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</si>
  <si>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</si>
  <si>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</si>
  <si>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</si>
  <si>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</si>
  <si>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</si>
  <si>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</si>
  <si>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</si>
  <si>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</si>
  <si>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</si>
  <si>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</si>
  <si>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</si>
  <si>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</si>
  <si>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</si>
  <si>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</si>
  <si>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</si>
  <si>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</si>
  <si>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</si>
  <si>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</si>
  <si>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</si>
  <si>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</si>
  <si>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</si>
  <si>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</si>
  <si>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</si>
  <si>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</si>
  <si>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</si>
  <si>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</si>
  <si>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</si>
  <si>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</si>
  <si>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</si>
  <si>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</si>
  <si>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</si>
  <si>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</si>
  <si>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</si>
  <si>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</si>
  <si>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</si>
  <si>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</si>
  <si>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</si>
  <si>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</si>
  <si>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</si>
  <si>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</si>
  <si>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</si>
  <si>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</si>
  <si>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</si>
  <si>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</si>
  <si>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</si>
  <si>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</si>
  <si>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</si>
  <si>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</si>
  <si>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</si>
  <si>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</si>
  <si>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</si>
  <si>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</si>
  <si>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</si>
  <si>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</si>
  <si>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</si>
  <si>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</si>
  <si>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</si>
  <si>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</si>
  <si>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</si>
  <si>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</si>
  <si>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</si>
  <si>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</si>
  <si>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</si>
  <si>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</si>
  <si>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</si>
  <si>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</si>
  <si>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</si>
  <si>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</si>
  <si>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</si>
  <si>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</si>
  <si>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</si>
  <si>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</si>
  <si>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</si>
  <si>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</si>
  <si>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</si>
  <si>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</si>
  <si>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</si>
  <si>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</si>
  <si>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</si>
  <si>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</si>
  <si>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</si>
  <si>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</si>
  <si>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</si>
  <si>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</si>
  <si>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</si>
  <si>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</si>
  <si>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</si>
  <si>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</si>
  <si>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</si>
  <si>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</si>
  <si>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</si>
  <si>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</si>
  <si>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</si>
  <si>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</si>
  <si>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</si>
  <si>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</si>
  <si>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</si>
  <si>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</si>
  <si>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</si>
  <si>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</si>
  <si>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</si>
  <si>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</si>
  <si>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</si>
  <si>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</si>
  <si>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</si>
  <si>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</si>
  <si>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</si>
  <si>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</si>
  <si>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</si>
  <si>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</si>
  <si>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</si>
  <si>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</si>
  <si>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</si>
  <si>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</si>
  <si>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</si>
  <si>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</si>
  <si>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</si>
  <si>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</si>
  <si>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</si>
  <si>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</si>
  <si>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</si>
  <si>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</si>
  <si>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</si>
  <si>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</si>
  <si>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</si>
  <si>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</si>
  <si>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</si>
  <si>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</si>
  <si>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</si>
  <si>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</si>
  <si>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</si>
  <si>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</si>
  <si>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</si>
  <si>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</si>
  <si>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</si>
  <si>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</si>
  <si>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</si>
  <si>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</si>
  <si>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</si>
  <si>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</si>
  <si>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</si>
  <si>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</si>
  <si>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</si>
  <si>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</si>
  <si>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</si>
  <si>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</si>
  <si>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</si>
  <si>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</si>
  <si>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</si>
  <si>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</si>
  <si>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</si>
  <si>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</si>
  <si>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</si>
  <si>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</si>
  <si>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</si>
  <si>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</si>
  <si>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</si>
  <si>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</si>
  <si>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</si>
  <si>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</si>
  <si>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</si>
  <si>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</si>
  <si>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</si>
  <si>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</si>
  <si>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</si>
  <si>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</si>
  <si>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</si>
  <si>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</si>
  <si>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</si>
  <si>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</si>
  <si>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</si>
  <si>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</si>
  <si>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</si>
  <si>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</si>
  <si>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</si>
  <si>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</si>
  <si>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</si>
  <si>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</si>
  <si>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</si>
  <si>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</si>
  <si>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</si>
  <si>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</si>
  <si>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</si>
  <si>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</si>
  <si>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</si>
  <si>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</si>
  <si>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</si>
  <si>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</si>
  <si>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</si>
  <si>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</si>
  <si>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</si>
  <si>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</si>
  <si>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</si>
  <si>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</si>
  <si>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</si>
  <si>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</si>
  <si>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</si>
  <si>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</si>
  <si>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</si>
  <si>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</si>
  <si>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</si>
  <si>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</si>
  <si>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</si>
  <si>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</si>
  <si>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</si>
  <si>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</si>
  <si>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</si>
  <si>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</si>
  <si>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</si>
  <si>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</si>
  <si>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</si>
  <si>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</si>
  <si>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</si>
  <si>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</si>
  <si>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</si>
  <si>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</si>
  <si>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</si>
  <si>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</si>
  <si>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</si>
  <si>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</si>
  <si>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</si>
  <si>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</si>
  <si>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</si>
  <si>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</si>
  <si>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</si>
  <si>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</si>
  <si>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</si>
  <si>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</si>
  <si>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</si>
  <si>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</si>
  <si>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</si>
  <si>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</si>
  <si>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</si>
  <si>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</si>
  <si>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</si>
  <si>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</si>
  <si>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</si>
  <si>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</si>
  <si>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</si>
  <si>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</si>
  <si>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</si>
  <si>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</si>
  <si>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</si>
  <si>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</si>
  <si>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</si>
  <si>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</si>
  <si>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</si>
  <si>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</si>
  <si>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</si>
  <si>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</si>
  <si>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</si>
  <si>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</si>
  <si>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</si>
  <si>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</si>
  <si>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</si>
  <si>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</si>
  <si>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</si>
  <si>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</si>
  <si>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</si>
  <si>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</si>
  <si>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</si>
  <si>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</si>
  <si>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</si>
  <si>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</si>
  <si>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</si>
  <si>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</si>
  <si>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</si>
  <si>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</si>
  <si>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</si>
  <si>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</si>
  <si>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</si>
  <si>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</si>
  <si>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</si>
  <si>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</si>
  <si>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</si>
  <si>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</si>
  <si>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</si>
  <si>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</si>
  <si>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</si>
  <si>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</si>
  <si>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</si>
  <si>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</si>
  <si>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</si>
  <si>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</si>
  <si>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</si>
  <si>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</si>
  <si>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</si>
  <si>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</si>
  <si>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</si>
  <si>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</si>
  <si>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</si>
  <si>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</si>
  <si>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</si>
  <si>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</si>
  <si>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</si>
  <si>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</si>
  <si>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</si>
  <si>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</si>
  <si>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</si>
  <si>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</si>
  <si>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</si>
  <si>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</si>
  <si>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</si>
  <si>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</si>
  <si>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</si>
  <si>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</si>
  <si>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</si>
  <si>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</si>
  <si>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</si>
  <si>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</si>
  <si>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</si>
  <si>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</si>
  <si>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</si>
  <si>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</si>
  <si>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</si>
  <si>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</si>
  <si>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</si>
  <si>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</si>
  <si>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</si>
  <si>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</si>
  <si>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</si>
  <si>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</si>
  <si>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</si>
  <si>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</si>
  <si>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</si>
  <si>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</si>
  <si>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</si>
  <si>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</si>
  <si>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</si>
  <si>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</si>
  <si>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</si>
  <si>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</si>
  <si>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</si>
  <si>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</si>
  <si>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</si>
  <si>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</si>
  <si>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</si>
  <si>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</si>
  <si>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</si>
  <si>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</si>
  <si>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</si>
  <si>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</si>
  <si>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</si>
  <si>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</si>
  <si>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</si>
  <si>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</si>
  <si>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</si>
  <si>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</si>
  <si>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</si>
  <si>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</si>
  <si>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</si>
  <si>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</si>
  <si>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</si>
  <si>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</si>
  <si>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</si>
  <si>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</si>
  <si>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</si>
  <si>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</si>
  <si>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</si>
  <si>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</si>
  <si>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</si>
  <si>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</si>
  <si>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</si>
  <si>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</si>
  <si>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</si>
  <si>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</si>
  <si>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</si>
  <si>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</si>
  <si>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</si>
  <si>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</si>
  <si>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</si>
  <si>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</si>
  <si>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</si>
  <si>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</si>
  <si>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</si>
  <si>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</si>
  <si>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</si>
  <si>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</si>
  <si>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</si>
  <si>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</si>
  <si>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</si>
  <si>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</si>
  <si>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</si>
  <si>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</si>
  <si>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</si>
  <si>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</si>
  <si>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</si>
  <si>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</si>
  <si>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</si>
  <si>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</si>
  <si>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</si>
  <si>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</si>
  <si>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</si>
  <si>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</si>
  <si>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</si>
  <si>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</si>
  <si>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</si>
  <si>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</si>
  <si>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</si>
  <si>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</si>
  <si>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</si>
  <si>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</si>
  <si>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</si>
  <si>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</si>
  <si>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</si>
  <si>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</si>
  <si>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</si>
  <si>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</si>
  <si>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</si>
  <si>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</si>
  <si>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</si>
  <si>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</si>
  <si>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</si>
  <si>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</si>
  <si>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</si>
  <si>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</si>
  <si>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</si>
  <si>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</si>
  <si>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</si>
  <si>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</si>
  <si>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</si>
  <si>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</si>
  <si>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</si>
  <si>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</si>
  <si>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</si>
  <si>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</si>
  <si>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</si>
  <si>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</si>
  <si>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</si>
  <si>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</si>
  <si>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</si>
  <si>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</si>
  <si>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</si>
  <si>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</si>
  <si>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</si>
  <si>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</si>
  <si>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</si>
  <si>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</si>
  <si>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</si>
  <si>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</si>
  <si>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</si>
  <si>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</si>
  <si>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</si>
  <si>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</si>
  <si>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</si>
  <si>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</si>
  <si>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</si>
  <si>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</si>
  <si>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</si>
  <si>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</si>
  <si>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</si>
  <si>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</si>
  <si>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</si>
  <si>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</si>
  <si>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</si>
  <si>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</si>
  <si>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</si>
  <si>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</si>
  <si>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</si>
  <si>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</si>
  <si>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</si>
  <si>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</si>
  <si>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</si>
  <si>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</si>
  <si>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</si>
  <si>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</si>
  <si>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</si>
  <si>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</si>
  <si>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</si>
  <si>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</si>
  <si>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</si>
  <si>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</si>
  <si>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</si>
  <si>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</si>
  <si>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</si>
  <si>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</si>
  <si>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</si>
  <si>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</si>
  <si>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</si>
  <si>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</si>
  <si>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</si>
  <si>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</si>
  <si>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</si>
  <si>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</si>
  <si>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</si>
  <si>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</si>
  <si>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</si>
  <si>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</si>
  <si>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</si>
  <si>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</si>
  <si>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</si>
  <si>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</si>
  <si>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</si>
  <si>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</si>
  <si>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</si>
  <si>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</si>
  <si>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</si>
  <si>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</si>
  <si>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</si>
  <si>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</si>
  <si>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</si>
  <si>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</si>
  <si>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</si>
  <si>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</si>
  <si>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</si>
  <si>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</si>
  <si>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</si>
  <si>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</si>
  <si>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</si>
  <si>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</si>
  <si>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</si>
  <si>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</si>
  <si>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</si>
  <si>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</si>
  <si>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</si>
  <si>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</si>
  <si>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</si>
  <si>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</si>
  <si>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</si>
  <si>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</si>
  <si>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</si>
  <si>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</si>
  <si>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</si>
  <si>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</si>
  <si>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</si>
  <si>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</si>
  <si>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</si>
  <si>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</si>
  <si>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</si>
  <si>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</si>
  <si>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</si>
  <si>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</si>
  <si>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</si>
  <si>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</si>
  <si>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</si>
  <si>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</si>
  <si>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</si>
  <si>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</si>
  <si>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</si>
  <si>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</si>
  <si>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</si>
  <si>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</si>
  <si>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</si>
  <si>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</si>
  <si>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</si>
  <si>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</si>
  <si>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</si>
  <si>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</si>
  <si>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</si>
  <si>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</si>
  <si>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</si>
  <si>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</si>
  <si>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</si>
  <si>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</si>
  <si>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</si>
  <si>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</si>
  <si>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</si>
  <si>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</si>
  <si>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</si>
  <si>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</si>
  <si>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</si>
  <si>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</si>
  <si>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</si>
  <si>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</si>
  <si>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</si>
  <si>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</si>
  <si>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</si>
  <si>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</si>
  <si>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</si>
  <si>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</si>
  <si>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</si>
  <si>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</si>
  <si>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</si>
  <si>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</si>
  <si>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</si>
  <si>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</si>
  <si>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</si>
  <si>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</si>
  <si>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</si>
  <si>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</si>
  <si>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</si>
  <si>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</si>
  <si>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</si>
  <si>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</si>
  <si>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</si>
  <si>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</si>
  <si>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</si>
  <si>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</si>
  <si>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</si>
  <si>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</si>
  <si>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</si>
  <si>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</si>
  <si>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</si>
  <si>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</si>
  <si>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</si>
  <si>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</si>
  <si>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</si>
  <si>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</si>
  <si>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</si>
  <si>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</si>
  <si>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</si>
  <si>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</si>
  <si>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</si>
  <si>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</si>
  <si>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</si>
  <si>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</si>
  <si>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</si>
  <si>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</si>
  <si>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</si>
  <si>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</si>
  <si>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</si>
  <si>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</si>
  <si>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</si>
  <si>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</si>
  <si>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</si>
  <si>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</si>
  <si>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</si>
  <si>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</si>
  <si>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</si>
  <si>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</si>
  <si>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</si>
  <si>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</si>
  <si>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</si>
  <si>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</si>
  <si>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</si>
  <si>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</si>
  <si>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</si>
  <si>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</si>
  <si>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</si>
  <si>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</si>
  <si>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</si>
  <si>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</si>
  <si>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</si>
  <si>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</si>
  <si>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</si>
  <si>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</si>
  <si>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</si>
  <si>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</si>
  <si>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</si>
  <si>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</si>
  <si>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</si>
  <si>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</si>
  <si>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</si>
  <si>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</si>
  <si>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</si>
  <si>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</si>
  <si>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</si>
  <si>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</si>
  <si>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</si>
  <si>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</si>
  <si>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</si>
  <si>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</si>
  <si>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</si>
  <si>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</si>
  <si>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</si>
  <si>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</si>
  <si>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</si>
  <si>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</si>
  <si>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</si>
  <si>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</si>
  <si>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</si>
  <si>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</si>
  <si>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</si>
  <si>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</si>
  <si>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</si>
  <si>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</si>
  <si>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</si>
  <si>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</si>
  <si>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</si>
  <si>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</si>
  <si>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</si>
  <si>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</si>
  <si>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</si>
  <si>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</si>
  <si>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</si>
  <si>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</si>
  <si>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</si>
  <si>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</si>
  <si>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</si>
  <si>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</si>
  <si>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</si>
  <si>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</si>
  <si>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</si>
  <si>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</si>
  <si>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</si>
  <si>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</si>
  <si>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</si>
  <si>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</si>
  <si>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</si>
  <si>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</si>
  <si>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</si>
  <si>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</si>
  <si>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</si>
  <si>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</si>
  <si>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</si>
  <si>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</si>
  <si>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</si>
  <si>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</si>
  <si>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</si>
  <si>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</si>
  <si>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</si>
  <si>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</si>
  <si>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</si>
  <si>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</si>
  <si>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</si>
  <si>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</si>
  <si>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</si>
  <si>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</si>
  <si>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</si>
  <si>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</si>
  <si>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</si>
  <si>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</si>
  <si>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</si>
  <si>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</si>
  <si>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</si>
  <si>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</si>
  <si>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</si>
  <si>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</si>
  <si>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</si>
  <si>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</si>
  <si>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</si>
  <si>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</si>
  <si>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</si>
  <si>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</si>
  <si>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</si>
  <si>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</si>
  <si>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</si>
  <si>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</si>
  <si>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</si>
  <si>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</si>
  <si>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</si>
  <si>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</si>
  <si>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</si>
  <si>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</si>
  <si>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</si>
  <si>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</si>
  <si>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</si>
  <si>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</si>
  <si>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</si>
  <si>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</si>
  <si>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</si>
  <si>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</si>
  <si>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</si>
  <si>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</si>
  <si>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</si>
  <si>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</si>
  <si>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</si>
  <si>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</si>
  <si>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</si>
  <si>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</si>
  <si>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</si>
  <si>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</si>
  <si>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</si>
  <si>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</si>
  <si>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</si>
  <si>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</si>
  <si>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</si>
  <si>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</si>
  <si>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</si>
  <si>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</si>
  <si>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</si>
  <si>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</si>
  <si>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</si>
  <si>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</si>
  <si>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</si>
  <si>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</si>
  <si>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</si>
  <si>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</si>
  <si>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</si>
  <si>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</si>
  <si>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</si>
  <si>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</si>
  <si>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</si>
  <si>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</si>
  <si>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</si>
  <si>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</si>
  <si>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</si>
  <si>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</si>
  <si>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</si>
  <si>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</si>
  <si>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</si>
  <si>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</si>
  <si>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</si>
  <si>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</si>
  <si>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</si>
  <si>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</si>
  <si>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</si>
  <si>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</si>
  <si>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</si>
  <si>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</si>
  <si>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</si>
  <si>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</si>
  <si>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</si>
  <si>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</si>
  <si>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</si>
  <si>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</si>
  <si>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</si>
  <si>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</si>
  <si>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</si>
  <si>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</si>
  <si>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</si>
  <si>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</si>
  <si>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</si>
  <si>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</si>
  <si>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</si>
  <si>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</si>
  <si>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</si>
  <si>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</si>
  <si>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</si>
  <si>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</si>
  <si>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</si>
  <si>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</si>
  <si>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</si>
  <si>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</si>
  <si>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</si>
  <si>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</si>
  <si>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</si>
  <si>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</si>
  <si>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</si>
  <si>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</si>
  <si>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</si>
  <si>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</si>
  <si>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</si>
  <si>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</si>
  <si>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</si>
  <si>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</si>
  <si>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</si>
  <si>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</si>
  <si>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</si>
  <si>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</si>
  <si>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</si>
  <si>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</si>
  <si>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</si>
  <si>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</si>
  <si>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</si>
  <si>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</si>
  <si>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</si>
  <si>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</si>
  <si>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</si>
  <si>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</si>
  <si>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</si>
  <si>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</si>
  <si>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</si>
  <si>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</si>
  <si>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</si>
  <si>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</si>
  <si>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</si>
  <si>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</si>
  <si>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</si>
  <si>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</si>
  <si>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</si>
  <si>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</si>
  <si>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</si>
  <si>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</si>
  <si>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</si>
  <si>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</si>
  <si>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</si>
  <si>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</si>
  <si>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</si>
  <si>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</si>
  <si>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</si>
  <si>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</si>
  <si>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</si>
  <si>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</si>
  <si>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</si>
  <si>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</si>
  <si>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</si>
  <si>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</si>
  <si>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</si>
  <si>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</si>
  <si>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</si>
  <si>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</si>
  <si>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</si>
  <si>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</si>
  <si>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</si>
  <si>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</si>
  <si>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</si>
  <si>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</si>
  <si>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</si>
  <si>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</si>
  <si>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</si>
  <si>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</si>
  <si>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</si>
  <si>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</si>
  <si>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</si>
  <si>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</si>
  <si>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</si>
  <si>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</si>
  <si>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</si>
  <si>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</si>
  <si>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</si>
  <si>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</si>
  <si>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</si>
  <si>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</si>
  <si>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</si>
  <si>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</si>
  <si>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</si>
  <si>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</si>
  <si>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</si>
  <si>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</si>
  <si>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</si>
  <si>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</si>
  <si>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</si>
  <si>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</si>
  <si>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</si>
  <si>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</si>
  <si>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</si>
  <si>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</si>
  <si>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</si>
  <si>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</si>
  <si>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</si>
  <si>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</si>
  <si>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</si>
  <si>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</si>
  <si>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</si>
  <si>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</si>
  <si>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</si>
  <si>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</si>
  <si>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</si>
  <si>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</si>
  <si>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</si>
  <si>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</si>
  <si>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</si>
  <si>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</si>
  <si>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</si>
  <si>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</si>
  <si>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</si>
  <si>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</si>
  <si>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</si>
  <si>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</si>
  <si>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</si>
  <si>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</si>
  <si>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</si>
  <si>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</si>
  <si>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</si>
  <si>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</si>
  <si>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</si>
  <si>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</si>
  <si>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</si>
  <si>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</si>
  <si>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</si>
  <si>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</si>
  <si>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</si>
  <si>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</si>
  <si>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</si>
  <si>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</si>
  <si>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</si>
  <si>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</si>
  <si>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</si>
  <si>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</si>
  <si>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</si>
  <si>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</si>
  <si>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</si>
  <si>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</si>
  <si>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</si>
  <si>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</si>
  <si>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</si>
  <si>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</si>
  <si>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</si>
  <si>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</si>
  <si>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</si>
  <si>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</si>
  <si>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</si>
  <si>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</si>
  <si>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</si>
  <si>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</si>
  <si>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</si>
  <si>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</si>
  <si>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</si>
  <si>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</si>
  <si>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</si>
  <si>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</si>
  <si>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</si>
  <si>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</si>
  <si>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</si>
  <si>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</si>
  <si>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</si>
  <si>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</si>
  <si>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</si>
  <si>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</si>
  <si>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</si>
  <si>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</si>
  <si>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</si>
  <si>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</si>
  <si>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</si>
  <si>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</si>
  <si>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</si>
  <si>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</si>
  <si>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</si>
  <si>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</si>
  <si>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</si>
  <si>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</si>
  <si>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</si>
  <si>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</si>
  <si>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</si>
  <si>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</si>
  <si>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</si>
  <si>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</si>
  <si>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</si>
  <si>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</si>
  <si>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</si>
  <si>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</si>
  <si>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</si>
  <si>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</si>
  <si>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</si>
  <si>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</si>
  <si>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</si>
  <si>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</si>
  <si>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</si>
  <si>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</si>
  <si>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</si>
  <si>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</si>
  <si>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</si>
  <si>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</si>
  <si>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</si>
  <si>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</si>
  <si>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</si>
  <si>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</si>
  <si>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</si>
  <si>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</si>
  <si>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</si>
  <si>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</si>
  <si>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</si>
  <si>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</si>
  <si>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</si>
  <si>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</si>
  <si>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</si>
  <si>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</si>
  <si>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</si>
  <si>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</si>
  <si>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</si>
  <si>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</si>
  <si>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</si>
  <si>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</si>
  <si>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</si>
  <si>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</si>
  <si>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</si>
  <si>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</si>
  <si>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</si>
  <si>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</si>
  <si>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</si>
  <si>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</si>
  <si>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</si>
  <si>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</si>
  <si>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</si>
  <si>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</si>
  <si>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</si>
  <si>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</si>
  <si>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</si>
  <si>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</si>
  <si>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</si>
  <si>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</si>
  <si>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</si>
  <si>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</si>
  <si>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</si>
  <si>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</si>
  <si>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</si>
  <si>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</si>
  <si>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</si>
  <si>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</si>
  <si>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</si>
  <si>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</si>
  <si>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</si>
  <si>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</si>
  <si>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</si>
  <si>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</si>
  <si>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</si>
  <si>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</si>
  <si>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</si>
  <si>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</si>
  <si>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</si>
  <si>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</si>
  <si>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</si>
  <si>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</si>
  <si>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</si>
  <si>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</si>
  <si>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</si>
  <si>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</si>
  <si>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</si>
  <si>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</si>
  <si>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</si>
  <si>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</si>
  <si>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</si>
  <si>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</si>
  <si>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</si>
  <si>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</si>
  <si>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</si>
  <si>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</si>
  <si>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</si>
  <si>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</si>
  <si>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</si>
  <si>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</si>
  <si>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</si>
  <si>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</si>
  <si>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</si>
  <si>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</si>
  <si>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</si>
  <si>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</si>
  <si>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</si>
  <si>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</si>
  <si>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</si>
  <si>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</si>
  <si>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</si>
  <si>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</si>
  <si>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</si>
  <si>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</si>
  <si>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</si>
  <si>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</si>
  <si>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</si>
  <si>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</si>
  <si>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</si>
  <si>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</si>
  <si>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</si>
  <si>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</si>
  <si>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</si>
  <si>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</si>
  <si>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</si>
  <si>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</si>
  <si>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</si>
  <si>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</si>
  <si>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</si>
  <si>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</si>
  <si>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</si>
  <si>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</si>
  <si>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</si>
  <si>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</si>
  <si>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</si>
  <si>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</si>
  <si>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</si>
  <si>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</si>
  <si>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</si>
  <si>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</si>
  <si>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</si>
  <si>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</si>
  <si>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</si>
  <si>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</si>
  <si>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</si>
  <si>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</si>
  <si>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</si>
  <si>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</si>
  <si>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</si>
  <si>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</si>
  <si>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</si>
  <si>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</si>
  <si>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</si>
  <si>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</si>
  <si>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</si>
  <si>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</si>
  <si>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</si>
  <si>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</si>
  <si>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</si>
  <si>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</si>
  <si>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</si>
  <si>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</si>
  <si>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</si>
  <si>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</si>
  <si>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</si>
  <si>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</si>
  <si>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</si>
  <si>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</si>
  <si>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</si>
  <si>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</si>
  <si>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</si>
  <si>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</si>
  <si>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</si>
  <si>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</si>
  <si>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</si>
  <si>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</si>
  <si>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</si>
  <si>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</si>
  <si>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</si>
  <si>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</si>
  <si>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</si>
  <si>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</si>
  <si>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</si>
  <si>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</si>
  <si>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</si>
  <si>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</si>
  <si>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</si>
  <si>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</si>
  <si>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</si>
  <si>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</si>
  <si>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</si>
  <si>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</si>
  <si>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</si>
  <si>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</si>
  <si>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</si>
  <si>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</si>
  <si>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</si>
  <si>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</si>
  <si>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</si>
  <si>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</si>
  <si>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</si>
  <si>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</si>
  <si>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</si>
  <si>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</si>
  <si>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</si>
  <si>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</si>
  <si>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</si>
  <si>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</si>
  <si>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</si>
  <si>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</si>
  <si>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</si>
  <si>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</si>
  <si>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</si>
  <si>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</si>
  <si>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</si>
  <si>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</si>
  <si>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</si>
  <si>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</si>
  <si>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</si>
  <si>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</si>
  <si>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</si>
  <si>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</si>
  <si>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</si>
  <si>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</si>
  <si>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</si>
  <si>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</si>
  <si>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</si>
  <si>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</si>
  <si>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</si>
  <si>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</si>
  <si>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</si>
  <si>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</si>
  <si>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</si>
  <si>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</si>
  <si>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</si>
  <si>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</si>
  <si>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</si>
  <si>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</si>
  <si>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</si>
  <si>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</si>
  <si>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</si>
  <si>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</si>
  <si>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</si>
  <si>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</si>
  <si>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</si>
  <si>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</si>
  <si>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</si>
  <si>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</si>
  <si>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</si>
  <si>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</si>
  <si>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</si>
  <si>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</si>
  <si>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</si>
  <si>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</si>
  <si>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</si>
  <si>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</si>
  <si>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</si>
  <si>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</si>
  <si>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</si>
  <si>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</si>
  <si>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</si>
  <si>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</si>
  <si>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</si>
  <si>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</si>
  <si>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</si>
  <si>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</si>
  <si>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</si>
  <si>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</si>
  <si>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</si>
  <si>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</si>
  <si>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</si>
  <si>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</si>
  <si>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</si>
  <si>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</si>
  <si>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</si>
  <si>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</si>
  <si>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</si>
  <si>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</si>
  <si>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</si>
  <si>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</si>
  <si>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</si>
  <si>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</si>
  <si>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</si>
  <si>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</si>
  <si>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</si>
  <si>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</si>
  <si>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</si>
  <si>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</si>
  <si>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</si>
  <si>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</si>
  <si>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</si>
  <si>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</si>
  <si>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</si>
  <si>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</si>
  <si>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</si>
  <si>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</si>
  <si>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</si>
  <si>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</si>
  <si>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</si>
  <si>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</si>
  <si>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</si>
  <si>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</si>
  <si>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</si>
  <si>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</si>
  <si>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</si>
  <si>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</si>
  <si>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</si>
  <si>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</si>
  <si>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</si>
  <si>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</si>
  <si>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</si>
  <si>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</si>
  <si>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</si>
  <si>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</si>
  <si>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</si>
  <si>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</si>
  <si>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</si>
  <si>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</si>
  <si>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</si>
  <si>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</si>
  <si>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</si>
  <si>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</si>
  <si>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</si>
  <si>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</si>
  <si>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</si>
  <si>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</si>
  <si>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</si>
  <si>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</si>
  <si>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</si>
  <si>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</si>
  <si>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</si>
  <si>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</si>
  <si>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</si>
  <si>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</si>
  <si>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</si>
  <si>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</si>
  <si>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</si>
  <si>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</si>
  <si>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</si>
  <si>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</si>
  <si>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</si>
  <si>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</si>
  <si>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</si>
  <si>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</si>
  <si>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</si>
  <si>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</si>
  <si>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</si>
  <si>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</si>
  <si>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</si>
  <si>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</si>
  <si>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</si>
  <si>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</si>
  <si>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</si>
  <si>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</si>
  <si>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</si>
  <si>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</si>
  <si>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</si>
  <si>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</si>
  <si>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</si>
  <si>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</si>
  <si>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</si>
  <si>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</si>
  <si>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</si>
  <si>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</si>
  <si>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</si>
  <si>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</si>
  <si>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</si>
  <si>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</si>
  <si>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</si>
  <si>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</si>
  <si>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</si>
  <si>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</si>
  <si>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</si>
  <si>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</si>
  <si>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</si>
  <si>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</si>
  <si>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</si>
  <si>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</si>
  <si>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</si>
  <si>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</si>
  <si>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</si>
  <si>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</si>
  <si>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</si>
  <si>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</si>
  <si>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</si>
  <si>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</si>
  <si>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</si>
  <si>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</si>
  <si>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</si>
  <si>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</si>
  <si>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</si>
  <si>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</si>
  <si>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</si>
  <si>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</si>
  <si>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</si>
  <si>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</si>
  <si>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</si>
  <si>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</si>
  <si>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</si>
  <si>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</si>
  <si>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</si>
  <si>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</si>
  <si>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</si>
  <si>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</si>
  <si>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</si>
  <si>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</si>
  <si>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</si>
  <si>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</si>
  <si>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</si>
  <si>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</si>
  <si>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</si>
  <si>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</si>
  <si>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</si>
  <si>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</si>
  <si>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</si>
  <si>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</si>
  <si>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</si>
  <si>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</si>
  <si>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</si>
  <si>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</si>
  <si>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</si>
  <si>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</si>
  <si>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</si>
  <si>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</si>
  <si>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</si>
  <si>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</si>
  <si>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</si>
  <si>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</si>
  <si>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</si>
  <si>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</si>
  <si>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</si>
  <si>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</si>
  <si>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</si>
  <si>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</si>
  <si>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</si>
  <si>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</si>
  <si>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</si>
  <si>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</si>
  <si>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</si>
  <si>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</si>
  <si>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</si>
  <si>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</si>
  <si>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</si>
  <si>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</si>
  <si>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</si>
  <si>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</si>
  <si>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</si>
  <si>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</si>
  <si>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</si>
  <si>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</si>
  <si>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</si>
  <si>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</si>
  <si>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</si>
  <si>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</si>
  <si>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</si>
  <si>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</si>
  <si>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</si>
  <si>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</si>
  <si>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</si>
  <si>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</si>
  <si>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</si>
  <si>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</si>
  <si>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</si>
  <si>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</si>
  <si>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</si>
  <si>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</si>
  <si>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</si>
  <si>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</si>
  <si>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</si>
  <si>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</si>
  <si>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</si>
  <si>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</si>
  <si>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</si>
  <si>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</si>
  <si>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</si>
  <si>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</si>
  <si>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</si>
  <si>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</si>
  <si>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</si>
  <si>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</si>
  <si>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</si>
  <si>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</si>
  <si>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</si>
  <si>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</si>
  <si>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</si>
  <si>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</si>
  <si>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</si>
  <si>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</si>
  <si>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</si>
  <si>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</si>
  <si>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</si>
  <si>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</si>
  <si>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</si>
  <si>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</si>
  <si>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</si>
  <si>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</si>
  <si>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</si>
  <si>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</si>
  <si>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</si>
  <si>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</si>
  <si>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</si>
  <si>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</si>
  <si>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</si>
  <si>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</si>
  <si>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</si>
  <si>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</si>
  <si>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</si>
  <si>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</si>
  <si>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</si>
  <si>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</si>
  <si>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</si>
  <si>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</si>
  <si>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</si>
  <si>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</si>
  <si>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</si>
  <si>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</si>
  <si>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</si>
  <si>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</si>
  <si>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</si>
  <si>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</si>
  <si>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</si>
  <si>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</si>
  <si>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</si>
  <si>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</si>
  <si>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</si>
  <si>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</si>
  <si>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</si>
  <si>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</si>
  <si>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</si>
  <si>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</si>
  <si>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</si>
  <si>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</si>
  <si>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</si>
  <si>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</si>
  <si>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</si>
  <si>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</si>
  <si>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</si>
  <si>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</si>
  <si>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</si>
  <si>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</si>
  <si>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</si>
  <si>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</si>
  <si>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</si>
  <si>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</si>
  <si>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</si>
  <si>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</si>
  <si>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</si>
  <si>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</si>
  <si>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</si>
  <si>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</si>
  <si>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</si>
  <si>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</si>
  <si>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</si>
  <si>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</si>
  <si>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</si>
  <si>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</si>
  <si>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</si>
  <si>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</si>
  <si>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</si>
  <si>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</si>
  <si>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</si>
  <si>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</si>
  <si>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</si>
  <si>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</si>
  <si>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</si>
  <si>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</si>
  <si>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</si>
  <si>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</si>
  <si>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</si>
  <si>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</si>
  <si>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</si>
  <si>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</si>
  <si>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</si>
  <si>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</si>
  <si>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</si>
  <si>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</si>
  <si>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</si>
  <si>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</si>
  <si>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</si>
  <si>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</si>
  <si>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</si>
  <si>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</si>
  <si>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</si>
  <si>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</si>
  <si>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</si>
  <si>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</si>
  <si>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</si>
  <si>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</si>
  <si>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</si>
  <si>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</si>
  <si>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</si>
  <si>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</si>
  <si>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</si>
  <si>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</si>
  <si>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</si>
  <si>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</si>
  <si>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</si>
  <si>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</si>
  <si>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</si>
  <si>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</si>
  <si>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</si>
  <si>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</si>
  <si>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</si>
  <si>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</si>
  <si>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</si>
  <si>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</si>
  <si>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</si>
  <si>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</si>
  <si>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</si>
  <si>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</si>
  <si>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</si>
  <si>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</si>
  <si>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</si>
  <si>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</si>
  <si>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</si>
  <si>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</si>
  <si>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</si>
  <si>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</si>
  <si>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</si>
  <si>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</si>
  <si>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</si>
  <si>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</si>
  <si>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</si>
  <si>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</si>
  <si>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</si>
  <si>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</si>
  <si>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</si>
  <si>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</si>
  <si>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</si>
  <si>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</si>
  <si>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</si>
  <si>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</si>
  <si>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</si>
  <si>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</si>
  <si>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</si>
  <si>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</si>
  <si>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</si>
  <si>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</si>
  <si>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</si>
  <si>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</si>
  <si>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</si>
  <si>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</si>
  <si>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</si>
  <si>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</si>
  <si>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</si>
  <si>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</si>
  <si>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</si>
  <si>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</si>
  <si>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</si>
  <si>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</si>
  <si>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</si>
  <si>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</si>
  <si>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</si>
  <si>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</si>
  <si>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</si>
  <si>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</si>
  <si>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</si>
  <si>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</si>
  <si>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</si>
  <si>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</si>
  <si>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</si>
  <si>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</si>
  <si>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</si>
  <si>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</si>
  <si>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</si>
  <si>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</si>
  <si>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</si>
  <si>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</si>
  <si>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</si>
  <si>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</si>
  <si>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</si>
  <si>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</si>
  <si>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</si>
  <si>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</si>
  <si>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</si>
  <si>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</si>
  <si>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</si>
  <si>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</si>
  <si>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</si>
  <si>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</si>
  <si>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</si>
  <si>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</si>
  <si>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</si>
  <si>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</si>
  <si>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</si>
  <si>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</si>
  <si>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</si>
  <si>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</si>
  <si>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</si>
  <si>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</si>
  <si>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</si>
  <si>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</si>
  <si>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</si>
  <si>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</si>
  <si>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</si>
  <si>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</si>
  <si>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</si>
  <si>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</si>
  <si>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</si>
  <si>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</si>
  <si>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</si>
  <si>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</si>
  <si>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</si>
  <si>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</si>
  <si>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</si>
  <si>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</si>
  <si>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</si>
  <si>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</si>
  <si>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</si>
  <si>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</si>
  <si>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</si>
  <si>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</si>
  <si>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</si>
  <si>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</si>
  <si>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</si>
  <si>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</si>
  <si>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</si>
  <si>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</si>
  <si>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</si>
  <si>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</si>
  <si>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</si>
  <si>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</si>
  <si>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</si>
  <si>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</si>
  <si>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</si>
  <si>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</si>
  <si>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</si>
  <si>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</si>
  <si>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</si>
  <si>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</si>
  <si>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</si>
  <si>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</si>
  <si>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</si>
  <si>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</si>
  <si>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</si>
  <si>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</si>
  <si>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</si>
  <si>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</si>
  <si>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</si>
  <si>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</si>
  <si>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</si>
  <si>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</si>
  <si>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</si>
  <si>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</si>
  <si>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</si>
  <si>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</si>
  <si>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</si>
  <si>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</si>
  <si>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</si>
  <si>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</si>
  <si>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</si>
  <si>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</si>
  <si>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</si>
  <si>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</si>
  <si>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</si>
  <si>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</si>
  <si>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</si>
  <si>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</si>
  <si>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</si>
  <si>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</si>
  <si>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</si>
  <si>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</si>
  <si>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</si>
  <si>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</si>
  <si>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</si>
  <si>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</si>
  <si>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</si>
  <si>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</si>
  <si>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</si>
  <si>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</si>
  <si>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</si>
  <si>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</si>
  <si>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</si>
  <si>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</si>
  <si>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</si>
  <si>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</si>
  <si>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</si>
  <si>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</si>
  <si>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</si>
  <si>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</si>
  <si>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</si>
  <si>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</si>
  <si>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</si>
  <si>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</si>
  <si>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</si>
  <si>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</si>
  <si>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</si>
  <si>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</si>
  <si>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</si>
  <si>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</si>
  <si>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</si>
  <si>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</si>
  <si>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</si>
  <si>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</si>
  <si>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</si>
  <si>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</si>
  <si>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</si>
  <si>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</si>
  <si>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</si>
  <si>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</si>
  <si>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</si>
  <si>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</si>
  <si>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</si>
  <si>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</si>
  <si>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</si>
  <si>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</si>
  <si>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</si>
  <si>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</si>
  <si>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</si>
  <si>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</si>
  <si>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</si>
  <si>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</si>
  <si>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</si>
  <si>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</si>
  <si>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</si>
  <si>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</si>
  <si>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</si>
  <si>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</si>
  <si>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</si>
  <si>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</si>
  <si>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</si>
  <si>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</si>
  <si>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</si>
  <si>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</si>
  <si>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</si>
  <si>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</si>
  <si>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</si>
  <si>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</si>
  <si>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</si>
  <si>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</si>
  <si>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</si>
  <si>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</si>
  <si>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</si>
  <si>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</si>
  <si>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</si>
  <si>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</si>
  <si>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</si>
  <si>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</si>
  <si>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</si>
  <si>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</si>
  <si>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</si>
  <si>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</si>
  <si>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</si>
  <si>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</si>
  <si>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</si>
  <si>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</si>
  <si>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</si>
  <si>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</si>
  <si>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</si>
  <si>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</si>
  <si>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</si>
  <si>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</si>
  <si>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</si>
  <si>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</si>
  <si>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</si>
  <si>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</si>
  <si>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</si>
  <si>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</si>
  <si>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</si>
  <si>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</si>
  <si>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</si>
  <si>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</si>
  <si>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</si>
  <si>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</si>
  <si>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</si>
  <si>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</si>
  <si>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</si>
  <si>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</si>
  <si>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</si>
  <si>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</si>
  <si>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</si>
  <si>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</si>
  <si>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</si>
  <si>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</si>
  <si>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</si>
  <si>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</si>
  <si>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</si>
  <si>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</si>
  <si>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</si>
  <si>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</si>
  <si>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</si>
  <si>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</si>
  <si>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</si>
  <si>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</si>
  <si>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</si>
  <si>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</si>
  <si>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</si>
  <si>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</si>
  <si>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</si>
  <si>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</si>
  <si>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</si>
  <si>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</si>
  <si>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</si>
  <si>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</si>
  <si>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</si>
  <si>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</si>
  <si>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</si>
  <si>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</si>
  <si>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</si>
  <si>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</si>
  <si>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</si>
  <si>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</si>
  <si>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</si>
  <si>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</si>
  <si>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</si>
  <si>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</si>
  <si>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</si>
  <si>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</si>
  <si>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</si>
  <si>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</si>
  <si>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</si>
  <si>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</si>
  <si>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</si>
  <si>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</si>
  <si>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</si>
  <si>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</si>
  <si>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</si>
  <si>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</si>
  <si>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</si>
  <si>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</si>
  <si>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</si>
  <si>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</si>
  <si>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</si>
  <si>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</si>
  <si>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</si>
  <si>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</si>
  <si>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</si>
  <si>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</si>
  <si>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</si>
  <si>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</si>
  <si>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</si>
  <si>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</si>
  <si>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</si>
  <si>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</si>
  <si>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</si>
  <si>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</si>
  <si>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</si>
  <si>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</si>
  <si>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</si>
  <si>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</si>
  <si>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</si>
  <si>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</si>
  <si>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</si>
  <si>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</si>
  <si>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</si>
  <si>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</si>
  <si>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</si>
  <si>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</si>
  <si>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</si>
  <si>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</si>
  <si>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</si>
  <si>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</si>
  <si>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</si>
  <si>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</si>
  <si>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</si>
  <si>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</si>
  <si>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</si>
  <si>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</si>
  <si>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</si>
  <si>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</si>
  <si>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</si>
  <si>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</si>
  <si>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</si>
  <si>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</si>
  <si>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</si>
  <si>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</si>
  <si>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</si>
  <si>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</si>
  <si>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</si>
  <si>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</si>
  <si>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</si>
  <si>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</si>
  <si>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</si>
  <si>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</si>
  <si>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</si>
  <si>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</si>
  <si>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</si>
  <si>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</si>
  <si>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</si>
  <si>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</si>
  <si>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</si>
  <si>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</si>
  <si>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</si>
  <si>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</si>
  <si>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</si>
  <si>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</si>
  <si>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</si>
  <si>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</si>
  <si>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</si>
  <si>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</si>
  <si>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</si>
  <si>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</si>
  <si>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</si>
  <si>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</si>
  <si>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</si>
  <si>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</si>
  <si>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</si>
  <si>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</si>
  <si>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</si>
  <si>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</si>
  <si>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</si>
  <si>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</si>
  <si>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</si>
  <si>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</si>
  <si>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</si>
  <si>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</si>
  <si>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</si>
  <si>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</si>
  <si>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</si>
  <si>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</si>
  <si>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</si>
  <si>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</si>
  <si>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</si>
  <si>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</si>
  <si>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</si>
  <si>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</si>
  <si>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</si>
  <si>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</si>
  <si>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</si>
  <si>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</si>
  <si>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</si>
  <si>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</si>
  <si>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</si>
  <si>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</si>
  <si>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</si>
  <si>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</si>
  <si>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</si>
  <si>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</si>
  <si>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</si>
  <si>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</si>
  <si>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</si>
  <si>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</si>
  <si>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</si>
  <si>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</si>
  <si>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</si>
  <si>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</si>
  <si>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</si>
  <si>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</si>
  <si>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</si>
  <si>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</si>
  <si>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</si>
  <si>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</si>
  <si>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</si>
  <si>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</si>
  <si>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</si>
  <si>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</si>
  <si>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</si>
  <si>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</si>
  <si>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</si>
  <si>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</si>
  <si>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</si>
  <si>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</si>
  <si>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</si>
  <si>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</si>
  <si>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</si>
  <si>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</si>
  <si>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</si>
  <si>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</si>
  <si>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</si>
  <si>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</si>
  <si>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</si>
  <si>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</si>
  <si>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</si>
  <si>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</si>
  <si>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</si>
  <si>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</si>
  <si>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</si>
  <si>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</si>
  <si>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</si>
  <si>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</si>
  <si>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</si>
  <si>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</si>
  <si>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</si>
  <si>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</si>
  <si>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</si>
  <si>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</si>
  <si>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</si>
  <si>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</si>
  <si>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</si>
  <si>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</si>
  <si>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</si>
  <si>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</si>
  <si>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</si>
  <si>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</si>
  <si>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</si>
  <si>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</si>
  <si>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</si>
  <si>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</si>
  <si>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</si>
  <si>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</si>
  <si>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</si>
  <si>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</si>
  <si>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</si>
  <si>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</si>
  <si>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</si>
  <si>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</si>
  <si>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</si>
  <si>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</si>
  <si>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</si>
  <si>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</si>
  <si>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</si>
  <si>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</si>
  <si>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</si>
  <si>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</si>
  <si>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</si>
  <si>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</si>
  <si>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</si>
  <si>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</si>
  <si>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</si>
  <si>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</si>
  <si>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</si>
  <si>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</si>
  <si>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</si>
  <si>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</si>
  <si>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</si>
  <si>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</si>
  <si>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</si>
  <si>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</si>
  <si>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</si>
  <si>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</si>
  <si>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</si>
  <si>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</si>
  <si>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</si>
  <si>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</si>
  <si>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</si>
  <si>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</si>
  <si>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</si>
  <si>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</si>
  <si>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</si>
  <si>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</si>
  <si>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</si>
  <si>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</si>
  <si>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</si>
  <si>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</si>
  <si>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</si>
  <si>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</si>
  <si>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</si>
  <si>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</si>
  <si>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</si>
  <si>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</si>
  <si>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</si>
  <si>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</si>
  <si>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</si>
  <si>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</si>
  <si>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</si>
  <si>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</si>
  <si>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</si>
  <si>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</si>
  <si>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</si>
  <si>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</si>
  <si>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</si>
  <si>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</si>
  <si>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</si>
  <si>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</si>
  <si>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</si>
  <si>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</si>
  <si>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</si>
  <si>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</si>
  <si>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</si>
  <si>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</si>
  <si>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</si>
  <si>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</si>
  <si>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</si>
  <si>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</si>
  <si>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</si>
  <si>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</si>
  <si>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</si>
  <si>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</si>
  <si>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</si>
  <si>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</si>
  <si>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</si>
  <si>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</si>
  <si>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</si>
  <si>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</si>
  <si>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</si>
  <si>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</si>
  <si>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</si>
  <si>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</si>
  <si>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</si>
  <si>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</si>
  <si>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</si>
  <si>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</si>
  <si>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</si>
  <si>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</si>
  <si>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</si>
  <si>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</si>
  <si>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</si>
  <si>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</si>
  <si>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</si>
  <si>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</si>
  <si>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</si>
  <si>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</si>
  <si>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</si>
  <si>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</si>
  <si>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</si>
  <si>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</si>
  <si>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</si>
  <si>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</si>
  <si>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</si>
  <si>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</si>
  <si>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</si>
  <si>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</si>
  <si>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</si>
  <si>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</si>
  <si>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</si>
  <si>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</si>
  <si>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</si>
  <si>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</si>
  <si>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</si>
  <si>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</si>
  <si>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</si>
  <si>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</si>
  <si>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</si>
  <si>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</si>
  <si>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</si>
  <si>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</si>
  <si>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</si>
  <si>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</si>
  <si>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</si>
  <si>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</si>
  <si>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</si>
  <si>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</si>
  <si>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</si>
  <si>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</si>
  <si>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</si>
  <si>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</si>
  <si>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</si>
  <si>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</si>
  <si>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</si>
  <si>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</si>
  <si>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</si>
  <si>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</si>
  <si>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</si>
  <si>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</si>
  <si>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</si>
  <si>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</si>
  <si>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</si>
  <si>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</si>
  <si>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</si>
  <si>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</si>
  <si>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</si>
  <si>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</si>
  <si>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</si>
  <si>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</si>
  <si>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</si>
  <si>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</si>
  <si>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</si>
  <si>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</si>
  <si>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</si>
  <si>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</si>
  <si>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</si>
  <si>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</si>
  <si>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</si>
  <si>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</si>
  <si>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</si>
  <si>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</si>
  <si>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</si>
  <si>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</si>
  <si>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</si>
  <si>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</si>
  <si>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</si>
  <si>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</si>
  <si>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</si>
  <si>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</si>
  <si>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</si>
  <si>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</si>
  <si>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</si>
  <si>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</si>
  <si>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</si>
  <si>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</si>
  <si>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</si>
  <si>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</si>
  <si>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</si>
  <si>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</si>
  <si>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</si>
  <si>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</si>
  <si>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</si>
  <si>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</si>
  <si>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</si>
  <si>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</si>
  <si>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</si>
  <si>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</si>
  <si>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</si>
  <si>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</si>
  <si>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</si>
  <si>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</si>
  <si>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</si>
  <si>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</si>
  <si>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</si>
  <si>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</si>
  <si>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</si>
  <si>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</si>
  <si>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</si>
  <si>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</si>
  <si>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</si>
  <si>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</si>
  <si>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</si>
  <si>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</si>
  <si>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</si>
  <si>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</si>
  <si>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</si>
  <si>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</si>
  <si>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</si>
  <si>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</si>
  <si>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</si>
  <si>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</si>
  <si>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</si>
  <si>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</si>
  <si>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</si>
  <si>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</si>
  <si>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</si>
  <si>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</si>
  <si>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</si>
  <si>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</si>
  <si>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</si>
  <si>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</si>
  <si>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</si>
  <si>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</si>
  <si>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</si>
  <si>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</si>
  <si>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</si>
  <si>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</si>
  <si>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</si>
  <si>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</si>
  <si>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</si>
  <si>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</si>
  <si>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</si>
  <si>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</si>
  <si>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</si>
  <si>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</si>
  <si>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</si>
  <si>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</si>
  <si>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</si>
  <si>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</si>
  <si>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</si>
  <si>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</si>
  <si>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</si>
  <si>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</si>
  <si>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</si>
  <si>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</si>
  <si>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</si>
  <si>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</si>
  <si>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</si>
  <si>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</si>
  <si>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</si>
  <si>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</si>
  <si>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</si>
  <si>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</si>
  <si>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</si>
  <si>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</si>
  <si>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</si>
  <si>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</si>
  <si>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</si>
  <si>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</si>
  <si>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</si>
  <si>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</si>
  <si>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</si>
  <si>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</si>
  <si>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</si>
  <si>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</si>
  <si>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</si>
  <si>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</si>
  <si>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</si>
  <si>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</si>
  <si>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</si>
  <si>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</si>
  <si>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</si>
  <si>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</si>
  <si>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</si>
  <si>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</si>
  <si>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</si>
  <si>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</si>
  <si>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</si>
  <si>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</si>
  <si>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</si>
  <si>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</si>
  <si>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</si>
  <si>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</si>
  <si>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</si>
  <si>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</si>
  <si>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</si>
  <si>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</si>
  <si>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</si>
  <si>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</si>
  <si>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</si>
  <si>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</si>
  <si>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</si>
  <si>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</si>
  <si>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</si>
  <si>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</si>
  <si>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</si>
  <si>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</si>
  <si>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</si>
  <si>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</si>
  <si>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</si>
  <si>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</si>
  <si>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</si>
  <si>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</si>
  <si>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</si>
  <si>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</si>
  <si>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</si>
  <si>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</si>
  <si>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</si>
  <si>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</si>
  <si>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</si>
  <si>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</si>
  <si>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</si>
  <si>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</si>
  <si>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</si>
  <si>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</si>
  <si>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</si>
  <si>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</si>
  <si>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</si>
  <si>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</si>
  <si>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</si>
  <si>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</si>
  <si>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</si>
  <si>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</si>
  <si>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</si>
  <si>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</si>
  <si>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</si>
  <si>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</si>
  <si>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</si>
  <si>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</si>
  <si>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</si>
  <si>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</si>
  <si>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</si>
  <si>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</si>
  <si>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</si>
  <si>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</si>
  <si>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</si>
  <si>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</si>
  <si>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</si>
  <si>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</si>
  <si>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</si>
  <si>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</si>
  <si>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</si>
  <si>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</si>
  <si>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</si>
  <si>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</si>
  <si>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</si>
  <si>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</si>
  <si>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</si>
  <si>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</si>
  <si>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</si>
  <si>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</si>
  <si>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</si>
  <si>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</si>
  <si>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</si>
  <si>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</si>
  <si>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</si>
  <si>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</si>
  <si>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</si>
  <si>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</si>
  <si>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</si>
  <si>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</si>
  <si>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</si>
  <si>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</si>
  <si>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</si>
  <si>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</si>
  <si>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</si>
  <si>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</si>
  <si>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</si>
  <si>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</si>
  <si>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</si>
  <si>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</si>
  <si>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</si>
  <si>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</si>
  <si>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</si>
  <si>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</si>
  <si>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</si>
  <si>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</si>
  <si>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</si>
  <si>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</si>
  <si>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</si>
  <si>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</si>
  <si>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</si>
  <si>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</si>
  <si>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</si>
  <si>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</si>
  <si>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</si>
  <si>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</si>
  <si>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</si>
  <si>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</si>
  <si>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</si>
  <si>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</si>
  <si>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</si>
  <si>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</si>
  <si>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</si>
  <si>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</si>
  <si>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</si>
  <si>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</si>
  <si>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</si>
  <si>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</si>
  <si>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</si>
  <si>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</si>
  <si>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</si>
  <si>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</si>
  <si>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</si>
  <si>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</si>
  <si>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</si>
  <si>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</si>
  <si>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</si>
  <si>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</si>
  <si>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</si>
  <si>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</si>
  <si>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</si>
  <si>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</si>
  <si>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</si>
  <si>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</si>
  <si>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</si>
  <si>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</si>
  <si>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</si>
  <si>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</si>
  <si>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</si>
  <si>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</si>
  <si>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</si>
  <si>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</si>
  <si>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</si>
  <si>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</si>
  <si>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</si>
  <si>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</si>
  <si>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</si>
  <si>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</si>
  <si>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</si>
  <si>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</si>
  <si>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</si>
  <si>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</si>
  <si>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</si>
  <si>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</si>
  <si>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</si>
  <si>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</si>
  <si>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</si>
  <si>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</si>
  <si>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</si>
  <si>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</si>
  <si>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</si>
  <si>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</si>
  <si>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</si>
  <si>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</si>
  <si>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</si>
  <si>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</si>
  <si>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</si>
  <si>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</si>
  <si>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</si>
  <si>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</si>
  <si>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</si>
  <si>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</si>
  <si>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</si>
  <si>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</si>
  <si>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</si>
  <si>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</si>
  <si>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</si>
  <si>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</si>
  <si>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</si>
  <si>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</si>
  <si>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</si>
  <si>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</si>
  <si>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</si>
  <si>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</si>
  <si>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</si>
  <si>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</si>
  <si>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</si>
  <si>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</si>
  <si>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</si>
  <si>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</si>
  <si>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</si>
  <si>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</si>
  <si>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</si>
  <si>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</si>
  <si>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</si>
  <si>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</si>
  <si>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</si>
  <si>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</si>
  <si>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</si>
  <si>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</si>
  <si>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</si>
  <si>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</si>
  <si>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</si>
  <si>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</si>
  <si>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</si>
  <si>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</si>
  <si>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</si>
  <si>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</si>
  <si>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</si>
  <si>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</si>
  <si>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</si>
  <si>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</si>
  <si>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</si>
  <si>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</si>
  <si>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</si>
  <si>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</si>
  <si>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</si>
  <si>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</si>
  <si>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</si>
  <si>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</si>
  <si>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</si>
  <si>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</si>
  <si>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</si>
  <si>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</si>
  <si>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</si>
  <si>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</si>
  <si>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</si>
  <si>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</si>
  <si>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</si>
  <si>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</si>
  <si>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</si>
  <si>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</si>
  <si>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</si>
  <si>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</si>
  <si>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</si>
  <si>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</si>
  <si>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</si>
  <si>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</si>
  <si>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</si>
  <si>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</si>
  <si>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</si>
  <si>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</si>
  <si>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</si>
  <si>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</si>
  <si>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</si>
  <si>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</si>
  <si>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</si>
  <si>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</si>
  <si>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</si>
  <si>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</si>
  <si>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</si>
  <si>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</si>
  <si>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</si>
  <si>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</si>
  <si>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</si>
  <si>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</si>
  <si>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</si>
  <si>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</si>
  <si>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</si>
  <si>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</si>
  <si>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</si>
  <si>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</si>
  <si>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</si>
  <si>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</si>
  <si>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</si>
  <si>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</si>
  <si>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</si>
  <si>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</si>
  <si>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</si>
  <si>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</si>
  <si>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</si>
  <si>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</si>
  <si>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</si>
  <si>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</si>
  <si>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</si>
  <si>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</si>
  <si>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</si>
  <si>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</si>
  <si>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</si>
  <si>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</si>
  <si>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</si>
  <si>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</si>
  <si>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</si>
  <si>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</si>
  <si>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</si>
  <si>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</si>
  <si>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</si>
  <si>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</si>
  <si>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</si>
  <si>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</si>
  <si>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</si>
  <si>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</si>
  <si>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</si>
  <si>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</si>
  <si>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</si>
  <si>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</si>
  <si>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</si>
  <si>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</si>
  <si>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</si>
  <si>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</si>
  <si>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</si>
  <si>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</si>
  <si>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</si>
  <si>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</si>
  <si>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</si>
  <si>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</si>
  <si>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</si>
  <si>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</si>
  <si>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</si>
  <si>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</si>
  <si>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</si>
  <si>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</si>
  <si>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</si>
  <si>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</si>
  <si>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</si>
  <si>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</si>
  <si>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</si>
  <si>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</si>
  <si>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</si>
  <si>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</si>
  <si>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</si>
  <si>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</si>
  <si>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</si>
  <si>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</si>
  <si>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</si>
  <si>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</si>
  <si>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</si>
  <si>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</si>
  <si>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</si>
  <si>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</si>
  <si>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</si>
  <si>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</si>
  <si>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</si>
  <si>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</si>
  <si>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</si>
  <si>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</si>
  <si>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</si>
  <si>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</si>
  <si>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</si>
  <si>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</si>
  <si>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</si>
  <si>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</si>
  <si>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</si>
  <si>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</si>
  <si>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</si>
  <si>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</si>
  <si>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</si>
  <si>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</si>
  <si>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</si>
  <si>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</si>
  <si>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</si>
  <si>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</si>
  <si>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</si>
  <si>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</si>
  <si>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</si>
  <si>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</si>
  <si>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</si>
  <si>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</si>
  <si>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</si>
  <si>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</si>
  <si>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</si>
  <si>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</si>
  <si>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</si>
  <si>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</si>
  <si>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</si>
  <si>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</si>
  <si>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</si>
  <si>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</si>
  <si>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</si>
  <si>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</si>
  <si>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</si>
  <si>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</si>
  <si>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</si>
  <si>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</si>
  <si>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</si>
  <si>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</si>
  <si>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</si>
  <si>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</si>
  <si>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</si>
  <si>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</si>
  <si>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</si>
  <si>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</si>
  <si>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</si>
  <si>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</si>
  <si>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</si>
  <si>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</si>
  <si>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</si>
  <si>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</si>
  <si>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</si>
  <si>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</si>
  <si>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</si>
  <si>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</si>
  <si>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</si>
  <si>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</si>
  <si>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</si>
  <si>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</si>
  <si>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</si>
  <si>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</si>
  <si>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</si>
  <si>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</si>
  <si>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</si>
  <si>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</si>
  <si>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</si>
  <si>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</si>
  <si>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</si>
  <si>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</si>
  <si>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</si>
  <si>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</si>
  <si>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</si>
  <si>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</si>
  <si>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</si>
  <si>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</si>
  <si>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</si>
  <si>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</si>
  <si>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</si>
  <si>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</si>
  <si>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</si>
  <si>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</si>
  <si>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</si>
  <si>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</si>
  <si>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</si>
  <si>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</si>
  <si>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</si>
  <si>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</si>
  <si>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</si>
  <si>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</si>
  <si>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</si>
  <si>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</si>
  <si>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</si>
  <si>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</si>
  <si>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</si>
  <si>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</si>
  <si>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</si>
  <si>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</si>
  <si>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</si>
  <si>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</si>
  <si>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</si>
  <si>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</si>
  <si>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</si>
  <si>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</si>
  <si>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</si>
  <si>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</si>
  <si>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</si>
  <si>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</si>
  <si>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</si>
  <si>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</si>
  <si>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</si>
  <si>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</si>
  <si>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</si>
  <si>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</si>
  <si>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</si>
  <si>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</si>
  <si>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</si>
  <si>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</si>
  <si>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</si>
  <si>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</si>
  <si>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</si>
  <si>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</si>
  <si>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</si>
  <si>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</si>
  <si>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</si>
  <si>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</si>
  <si>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</si>
  <si>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</si>
  <si>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</si>
  <si>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</si>
  <si>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</si>
  <si>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</si>
  <si>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</si>
  <si>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</si>
  <si>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</si>
  <si>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</si>
  <si>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</si>
  <si>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</si>
  <si>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</si>
  <si>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</si>
  <si>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</si>
  <si>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</si>
  <si>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</si>
  <si>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</si>
  <si>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</si>
  <si>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</si>
  <si>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</si>
  <si>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</si>
  <si>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</si>
  <si>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</si>
  <si>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</si>
  <si>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</si>
  <si>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</si>
  <si>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</si>
  <si>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</si>
  <si>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</si>
  <si>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</si>
  <si>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</si>
  <si>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</si>
  <si>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</si>
  <si>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</si>
  <si>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</si>
  <si>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</si>
  <si>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</si>
  <si>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</si>
  <si>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</si>
  <si>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</si>
  <si>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</si>
  <si>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</si>
  <si>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</si>
  <si>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</si>
  <si>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</si>
  <si>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</si>
  <si>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</si>
  <si>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</si>
  <si>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</si>
  <si>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</si>
  <si>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</si>
  <si>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</si>
  <si>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</si>
  <si>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</si>
  <si>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</si>
  <si>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</si>
  <si>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</si>
  <si>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</si>
  <si>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</si>
  <si>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</si>
  <si>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</si>
  <si>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</si>
  <si>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</si>
  <si>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</si>
  <si>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</si>
  <si>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</si>
  <si>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</si>
  <si>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</si>
  <si>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</si>
  <si>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</si>
  <si>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</si>
  <si>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</si>
  <si>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</si>
  <si>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</si>
  <si>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</si>
  <si>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</si>
  <si>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</si>
  <si>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</si>
  <si>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</si>
  <si>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</si>
  <si>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</si>
  <si>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</si>
  <si>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</si>
  <si>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</si>
  <si>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</si>
  <si>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</si>
  <si>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</si>
  <si>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</si>
  <si>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</si>
  <si>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</si>
  <si>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</si>
  <si>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</si>
  <si>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</si>
  <si>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</si>
  <si>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</si>
  <si>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</si>
  <si>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</si>
  <si>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</si>
  <si>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</si>
  <si>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</si>
  <si>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</si>
  <si>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</si>
  <si>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</si>
  <si>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</si>
  <si>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</si>
  <si>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</si>
  <si>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</si>
  <si>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</si>
  <si>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</si>
  <si>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</si>
  <si>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</si>
  <si>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</si>
  <si>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</si>
  <si>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</si>
  <si>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</si>
  <si>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</si>
  <si>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</si>
  <si>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</si>
  <si>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</si>
  <si>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</si>
  <si>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</si>
  <si>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</si>
  <si>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</si>
  <si>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</si>
  <si>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</si>
  <si>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</si>
  <si>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</si>
  <si>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</si>
  <si>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</si>
  <si>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</si>
  <si>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</si>
  <si>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</si>
  <si>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</si>
  <si>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</si>
  <si>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</si>
  <si>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</si>
  <si>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</si>
  <si>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</si>
  <si>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</si>
  <si>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</si>
  <si>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</si>
  <si>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</si>
  <si>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</si>
  <si>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</si>
  <si>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</si>
  <si>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</si>
  <si>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</si>
  <si>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</si>
  <si>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</si>
  <si>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</si>
  <si>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</si>
  <si>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</si>
  <si>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</si>
  <si>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</si>
  <si>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</si>
  <si>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</si>
  <si>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</si>
  <si>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</si>
  <si>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</si>
  <si>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</si>
  <si>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</si>
  <si>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</si>
  <si>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</si>
  <si>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</si>
  <si>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</si>
  <si>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</si>
  <si>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</si>
  <si>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</si>
  <si>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</si>
  <si>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</si>
  <si>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</si>
  <si>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</si>
  <si>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</si>
  <si>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</si>
  <si>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</si>
  <si>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</si>
  <si>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</si>
  <si>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</si>
  <si>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</si>
  <si>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</si>
  <si>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</si>
  <si>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</si>
  <si>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</si>
  <si>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</si>
  <si>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</si>
  <si>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</si>
  <si>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</si>
  <si>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</si>
  <si>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</si>
  <si>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</si>
  <si>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</si>
  <si>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</si>
  <si>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</si>
  <si>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</si>
  <si>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</si>
  <si>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</si>
  <si>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</si>
  <si>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</si>
  <si>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</si>
  <si>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</si>
  <si>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</si>
  <si>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</si>
  <si>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</si>
  <si>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</si>
  <si>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</si>
  <si>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</si>
  <si>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</si>
  <si>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</si>
  <si>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</si>
  <si>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</si>
  <si>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</si>
  <si>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</si>
  <si>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</si>
  <si>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</si>
  <si>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</si>
  <si>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</si>
  <si>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</si>
  <si>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</si>
  <si>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</si>
  <si>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</si>
  <si>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</si>
  <si>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</si>
  <si>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</si>
  <si>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</si>
  <si>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</si>
  <si>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</si>
  <si>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</si>
  <si>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</si>
  <si>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</si>
  <si>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</si>
  <si>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</si>
  <si>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</si>
  <si>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</si>
  <si>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</si>
  <si>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</si>
  <si>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</si>
  <si>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</si>
  <si>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</si>
  <si>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</si>
  <si>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</si>
  <si>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</si>
  <si>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</si>
  <si>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</si>
  <si>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</si>
  <si>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</si>
  <si>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</si>
  <si>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</si>
  <si>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</si>
  <si>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</si>
  <si>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</si>
  <si>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</si>
  <si>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</si>
  <si>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</si>
  <si>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</si>
  <si>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</si>
  <si>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</si>
  <si>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</si>
  <si>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</si>
  <si>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</si>
  <si>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</si>
  <si>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</si>
  <si>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</si>
  <si>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</si>
  <si>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</si>
  <si>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</si>
  <si>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</si>
  <si>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</si>
  <si>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</si>
  <si>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</si>
  <si>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</si>
  <si>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</si>
  <si>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</si>
  <si>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</si>
  <si>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</si>
  <si>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</si>
  <si>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</si>
  <si>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</si>
  <si>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</si>
  <si>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</si>
  <si>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</si>
  <si>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</si>
  <si>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</si>
  <si>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</si>
  <si>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</si>
  <si>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</si>
  <si>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</si>
  <si>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</si>
  <si>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</si>
  <si>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</si>
  <si>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</si>
  <si>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</si>
  <si>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</si>
  <si>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</si>
  <si>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</si>
  <si>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</si>
  <si>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</si>
  <si>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</si>
  <si>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</si>
  <si>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</si>
  <si>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</si>
  <si>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</si>
  <si>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</si>
  <si>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</si>
  <si>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</si>
  <si>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</si>
  <si>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</si>
  <si>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</si>
  <si>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</si>
  <si>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</si>
  <si>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</si>
  <si>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</si>
  <si>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</si>
  <si>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</si>
  <si>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</si>
  <si>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</si>
  <si>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</si>
  <si>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</si>
  <si>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</si>
  <si>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</si>
  <si>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</si>
  <si>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</si>
  <si>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</si>
  <si>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</si>
  <si>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</si>
  <si>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</si>
  <si>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</si>
  <si>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</si>
  <si>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</si>
  <si>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</si>
  <si>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</si>
  <si>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</si>
  <si>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</si>
  <si>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</si>
  <si>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</si>
  <si>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</si>
  <si>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</si>
  <si>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</si>
  <si>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</si>
  <si>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</si>
  <si>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</si>
  <si>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</si>
  <si>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</si>
  <si>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</si>
  <si>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</si>
  <si>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</si>
  <si>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</si>
  <si>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</si>
  <si>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</si>
  <si>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</si>
  <si>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</si>
  <si>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</si>
  <si>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</si>
  <si>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</si>
  <si>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</si>
  <si>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</si>
  <si>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</si>
  <si>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</si>
  <si>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</si>
  <si>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</si>
  <si>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</si>
  <si>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</si>
  <si>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</si>
  <si>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</si>
  <si>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</si>
  <si>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</si>
  <si>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</si>
  <si>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</si>
  <si>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</si>
  <si>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</si>
  <si>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</si>
  <si>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</si>
  <si>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</si>
  <si>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</si>
  <si>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</si>
  <si>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</si>
  <si>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</si>
  <si>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</si>
  <si>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</si>
  <si>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</si>
  <si>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</si>
  <si>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</si>
  <si>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</si>
  <si>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</si>
  <si>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</si>
  <si>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</si>
  <si>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</si>
  <si>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</si>
  <si>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</si>
  <si>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</si>
  <si>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</si>
  <si>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</si>
  <si>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</si>
  <si>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</si>
  <si>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</si>
  <si>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</si>
  <si>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</si>
  <si>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</si>
  <si>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</si>
  <si>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</si>
  <si>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</si>
  <si>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</si>
  <si>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</si>
  <si>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</si>
  <si>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</si>
  <si>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</si>
  <si>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</si>
  <si>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</si>
  <si>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</si>
  <si>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</si>
  <si>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</si>
  <si>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</si>
  <si>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</si>
  <si>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</si>
  <si>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</si>
  <si>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</si>
  <si>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</si>
  <si>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</si>
  <si>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</si>
  <si>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</si>
  <si>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</si>
  <si>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</si>
  <si>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</si>
  <si>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</si>
  <si>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</si>
  <si>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</si>
  <si>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</si>
  <si>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</si>
  <si>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</si>
  <si>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</si>
  <si>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</si>
  <si>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</si>
  <si>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</si>
  <si>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</si>
  <si>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</si>
  <si>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</si>
  <si>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</si>
  <si>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</si>
  <si>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</si>
  <si>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</si>
  <si>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</si>
  <si>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</si>
  <si>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</si>
  <si>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</si>
  <si>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</si>
  <si>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</si>
  <si>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</si>
  <si>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</si>
  <si>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</si>
  <si>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</si>
  <si>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</si>
  <si>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</si>
  <si>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</si>
  <si>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</si>
  <si>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</si>
  <si>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</si>
  <si>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</si>
  <si>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</si>
  <si>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</si>
  <si>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</si>
  <si>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</si>
  <si>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</si>
  <si>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</si>
  <si>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</si>
  <si>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</si>
  <si>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</si>
  <si>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</si>
  <si>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</si>
  <si>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</si>
  <si>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</si>
  <si>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</si>
  <si>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</si>
  <si>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</si>
  <si>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</si>
  <si>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</si>
  <si>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</si>
  <si>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</si>
  <si>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</si>
  <si>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</si>
  <si>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</si>
  <si>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</si>
  <si>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</si>
  <si>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</si>
  <si>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</si>
  <si>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</si>
  <si>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</si>
  <si>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</si>
  <si>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</si>
  <si>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</si>
  <si>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</si>
  <si>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</si>
  <si>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</si>
  <si>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</si>
  <si>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</si>
  <si>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</si>
  <si>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</si>
  <si>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</si>
  <si>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</si>
  <si>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</si>
  <si>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</si>
  <si>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</si>
  <si>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</si>
  <si>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</si>
  <si>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</si>
  <si>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</si>
  <si>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</si>
  <si>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</si>
  <si>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</si>
  <si>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</si>
  <si>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</si>
  <si>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</si>
  <si>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</si>
  <si>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</si>
  <si>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</si>
  <si>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</si>
  <si>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</si>
  <si>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</si>
  <si>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</si>
  <si>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</si>
  <si>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</si>
  <si>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</si>
  <si>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</si>
  <si>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</si>
  <si>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</si>
  <si>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</si>
  <si>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</si>
  <si>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</si>
  <si>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</si>
  <si>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</si>
  <si>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</si>
  <si>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</si>
  <si>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</si>
  <si>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</si>
  <si>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</si>
  <si>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</si>
  <si>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</si>
  <si>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</si>
  <si>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</si>
  <si>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</si>
  <si>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</si>
  <si>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</si>
  <si>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</si>
  <si>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</si>
  <si>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</si>
  <si>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</si>
  <si>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</si>
  <si>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</si>
  <si>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</si>
  <si>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</si>
  <si>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</si>
  <si>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</si>
  <si>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</si>
  <si>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</si>
  <si>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</si>
  <si>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</si>
  <si>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</si>
  <si>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</si>
  <si>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</si>
  <si>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</si>
  <si>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</si>
  <si>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</si>
  <si>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</si>
  <si>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</si>
  <si>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</si>
  <si>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</si>
  <si>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</si>
  <si>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</si>
  <si>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</si>
  <si>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</si>
  <si>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</si>
  <si>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</si>
  <si>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</si>
  <si>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</si>
  <si>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</si>
  <si>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</si>
  <si>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</si>
  <si>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</si>
  <si>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</si>
  <si>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</si>
  <si>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</si>
  <si>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</si>
  <si>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</si>
  <si>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</si>
  <si>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</si>
  <si>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</si>
  <si>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</si>
  <si>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</si>
  <si>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</si>
  <si>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</si>
  <si>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</si>
  <si>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</si>
  <si>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</si>
  <si>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</si>
  <si>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</si>
  <si>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</si>
  <si>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</si>
  <si>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</si>
  <si>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</si>
  <si>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</si>
  <si>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</si>
  <si>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</si>
  <si>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</si>
  <si>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</si>
  <si>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</si>
  <si>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</si>
  <si>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</si>
  <si>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</si>
  <si>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</si>
  <si>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</si>
  <si>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</si>
  <si>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</si>
  <si>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</si>
  <si>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</si>
  <si>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</si>
  <si>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</si>
  <si>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</si>
  <si>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</si>
  <si>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</si>
  <si>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</si>
  <si>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</si>
  <si>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</si>
  <si>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</si>
  <si>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</si>
  <si>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</si>
  <si>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</si>
  <si>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</si>
  <si>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</si>
  <si>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</si>
  <si>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</si>
  <si>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</si>
  <si>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</si>
  <si>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</si>
  <si>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</si>
  <si>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</si>
  <si>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</si>
  <si>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</si>
  <si>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</si>
  <si>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</si>
  <si>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</si>
  <si>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</si>
  <si>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</si>
  <si>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</si>
  <si>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</si>
  <si>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</si>
  <si>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</si>
  <si>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</si>
  <si>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</si>
  <si>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</si>
  <si>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</si>
  <si>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</si>
  <si>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</si>
  <si>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</si>
  <si>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</si>
  <si>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</si>
  <si>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</si>
  <si>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</si>
  <si>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</si>
  <si>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</si>
  <si>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</si>
  <si>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</si>
  <si>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</si>
  <si>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</si>
  <si>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</si>
  <si>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</si>
  <si>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</si>
  <si>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</si>
  <si>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</si>
  <si>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</si>
  <si>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</si>
  <si>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</si>
  <si>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</si>
  <si>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</si>
  <si>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</si>
  <si>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</si>
  <si>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</si>
  <si>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</si>
  <si>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</si>
  <si>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</si>
  <si>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</si>
  <si>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</si>
  <si>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</si>
  <si>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</si>
  <si>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</si>
  <si>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</si>
  <si>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</si>
  <si>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</si>
  <si>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</si>
  <si>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</si>
  <si>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</si>
  <si>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</si>
  <si>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</si>
  <si>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</si>
  <si>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</si>
  <si>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</si>
  <si>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</si>
  <si>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</si>
  <si>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</si>
  <si>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</si>
  <si>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</si>
  <si>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</si>
  <si>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</si>
  <si>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</si>
  <si>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</si>
  <si>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</si>
  <si>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</si>
  <si>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</si>
  <si>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</si>
  <si>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</si>
  <si>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</si>
  <si>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</si>
  <si>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</si>
  <si>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</si>
  <si>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</si>
  <si>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</si>
  <si>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</si>
  <si>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</si>
  <si>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</si>
  <si>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</si>
  <si>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</si>
  <si>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</si>
  <si>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</si>
  <si>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</si>
  <si>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</si>
  <si>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</si>
  <si>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</si>
  <si>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</si>
  <si>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</si>
  <si>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</si>
  <si>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</si>
  <si>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</si>
  <si>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</si>
  <si>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</si>
  <si>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</si>
  <si>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</si>
  <si>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</si>
  <si>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</si>
  <si>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</si>
  <si>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</si>
  <si>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</si>
  <si>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</si>
  <si>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</si>
  <si>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</si>
  <si>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</si>
  <si>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</si>
  <si>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</si>
  <si>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</si>
  <si>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</si>
  <si>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</si>
  <si>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</si>
  <si>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</si>
  <si>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</si>
  <si>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</si>
  <si>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</si>
  <si>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</si>
  <si>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</si>
  <si>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</si>
  <si>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</si>
  <si>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</si>
  <si>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</si>
  <si>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</si>
  <si>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</si>
  <si>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</si>
  <si>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</si>
  <si>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</si>
  <si>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</si>
  <si>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</si>
  <si>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</si>
  <si>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</si>
  <si>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</si>
  <si>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</si>
  <si>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</si>
  <si>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</si>
  <si>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</si>
  <si>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</si>
  <si>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</si>
  <si>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</si>
  <si>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</si>
  <si>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</si>
  <si>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</si>
  <si>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</si>
  <si>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</si>
  <si>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</si>
  <si>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</si>
  <si>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</si>
  <si>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</si>
  <si>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</si>
  <si>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</si>
  <si>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</si>
  <si>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</si>
  <si>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</si>
  <si>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</si>
  <si>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</si>
  <si>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</si>
  <si>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</si>
  <si>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</si>
  <si>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</si>
  <si>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</si>
  <si>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</si>
  <si>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</si>
  <si>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</si>
  <si>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</si>
  <si>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</si>
  <si>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</si>
  <si>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</si>
  <si>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</si>
  <si>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</si>
  <si>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</si>
  <si>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</si>
  <si>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</si>
  <si>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</si>
  <si>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</si>
  <si>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</si>
  <si>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</si>
  <si>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</si>
  <si>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</si>
  <si>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</si>
  <si>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</si>
  <si>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</si>
  <si>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</si>
  <si>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</si>
  <si>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</si>
  <si>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</si>
  <si>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</si>
  <si>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</si>
  <si>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</si>
  <si>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</si>
  <si>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</si>
  <si>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</si>
  <si>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</si>
  <si>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</si>
  <si>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</si>
  <si>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</si>
  <si>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</si>
  <si>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</si>
  <si>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</si>
  <si>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</si>
  <si>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</si>
  <si>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</si>
  <si>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</si>
  <si>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</si>
  <si>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</si>
  <si>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</si>
  <si>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</si>
  <si>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</si>
  <si>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</si>
  <si>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</si>
  <si>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</si>
  <si>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</si>
  <si>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</si>
  <si>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</si>
  <si>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</si>
  <si>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</si>
  <si>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</si>
  <si>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</si>
  <si>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</si>
  <si>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</si>
  <si>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</si>
  <si>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</si>
  <si>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</si>
  <si>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</si>
  <si>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</si>
  <si>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</si>
  <si>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</si>
  <si>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</si>
  <si>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</si>
  <si>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</si>
  <si>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</si>
  <si>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</si>
  <si>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</si>
  <si>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</si>
  <si>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</si>
  <si>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</si>
  <si>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</si>
  <si>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</si>
  <si>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</si>
  <si>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</si>
  <si>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</si>
  <si>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</si>
  <si>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</si>
  <si>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</si>
  <si>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</si>
  <si>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</si>
  <si>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</si>
  <si>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</si>
  <si>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</si>
  <si>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</si>
  <si>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</si>
  <si>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</si>
  <si>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</si>
  <si>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</si>
  <si>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</si>
  <si>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</si>
  <si>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</si>
  <si>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</si>
  <si>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</si>
  <si>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</si>
  <si>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</si>
  <si>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</si>
  <si>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</si>
  <si>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</si>
  <si>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</si>
  <si>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</si>
  <si>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</si>
  <si>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</si>
  <si>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</si>
  <si>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</si>
  <si>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</si>
  <si>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</si>
  <si>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</si>
  <si>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</si>
  <si>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</si>
  <si>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</si>
  <si>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</si>
  <si>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</si>
  <si>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</si>
  <si>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</si>
  <si>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</si>
  <si>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</si>
  <si>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</si>
  <si>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</si>
  <si>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</si>
  <si>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</si>
  <si>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</si>
  <si>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</si>
  <si>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</si>
  <si>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</si>
  <si>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</si>
  <si>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</si>
  <si>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</si>
  <si>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</si>
  <si>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</si>
  <si>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</si>
  <si>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</si>
  <si>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</si>
  <si>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</si>
  <si>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</si>
  <si>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</si>
  <si>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</si>
  <si>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</si>
  <si>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</si>
  <si>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</si>
  <si>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</si>
  <si>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</si>
  <si>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</si>
  <si>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</si>
  <si>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</si>
  <si>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</si>
  <si>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</si>
  <si>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</si>
  <si>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</si>
  <si>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</si>
  <si>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</si>
  <si>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</si>
  <si>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</si>
  <si>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</si>
  <si>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</si>
  <si>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</si>
  <si>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</si>
  <si>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</si>
  <si>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</si>
  <si>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</si>
  <si>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</si>
  <si>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</si>
  <si>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</si>
  <si>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</si>
  <si>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</si>
  <si>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</si>
  <si>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</si>
  <si>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</si>
  <si>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</si>
  <si>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</si>
  <si>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</si>
  <si>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</si>
  <si>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</si>
  <si>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</si>
  <si>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</si>
  <si>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</si>
  <si>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</si>
  <si>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</si>
  <si>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</si>
  <si>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</si>
  <si>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</si>
  <si>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</si>
  <si>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</si>
  <si>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</si>
  <si>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</si>
  <si>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</si>
  <si>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</si>
  <si>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</si>
  <si>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</si>
  <si>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</si>
  <si>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</si>
  <si>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</si>
  <si>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</si>
  <si>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</si>
  <si>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</si>
  <si>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</si>
  <si>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</si>
  <si>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</si>
  <si>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</si>
  <si>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</si>
  <si>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</si>
  <si>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</si>
  <si>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</si>
  <si>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</si>
  <si>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</si>
  <si>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</si>
  <si>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</si>
  <si>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</si>
  <si>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</si>
  <si>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</si>
  <si>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</si>
  <si>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</si>
  <si>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</si>
  <si>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</si>
  <si>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</si>
  <si>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</si>
  <si>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</si>
  <si>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</si>
  <si>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</si>
  <si>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</si>
  <si>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</si>
  <si>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</si>
  <si>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</si>
  <si>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</si>
  <si>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</si>
  <si>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</si>
  <si>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</si>
  <si>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</si>
  <si>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</si>
  <si>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</si>
  <si>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</si>
  <si>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</si>
  <si>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</si>
  <si>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</si>
  <si>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</si>
  <si>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</si>
  <si>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</si>
  <si>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</si>
  <si>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</si>
  <si>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</si>
  <si>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</si>
  <si>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</si>
  <si>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</si>
  <si>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</si>
  <si>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</si>
  <si>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</si>
  <si>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</si>
  <si>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</si>
  <si>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</si>
  <si>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</si>
  <si>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</si>
  <si>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</si>
  <si>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</si>
  <si>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</si>
  <si>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</si>
  <si>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</si>
  <si>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</si>
  <si>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</si>
  <si>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</si>
  <si>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</si>
  <si>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</si>
  <si>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</si>
  <si>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</si>
  <si>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</si>
  <si>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</si>
  <si>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</si>
  <si>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</si>
  <si>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</si>
  <si>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</si>
  <si>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</si>
  <si>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</si>
  <si>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</si>
  <si>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</si>
  <si>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</si>
  <si>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</si>
  <si>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</si>
  <si>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</si>
  <si>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</si>
  <si>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</si>
  <si>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</si>
  <si>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</si>
  <si>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</si>
  <si>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</si>
  <si>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</si>
  <si>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</si>
  <si>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</si>
  <si>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</si>
  <si>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</si>
  <si>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</si>
  <si>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</si>
  <si>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</si>
  <si>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</si>
  <si>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</si>
  <si>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</si>
  <si>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</si>
  <si>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</si>
  <si>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</si>
  <si>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</si>
  <si>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</si>
  <si>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</si>
  <si>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</si>
  <si>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</si>
  <si>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</si>
  <si>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</si>
  <si>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</si>
  <si>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</si>
  <si>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</si>
  <si>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</si>
  <si>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</si>
  <si>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</si>
  <si>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</si>
  <si>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</si>
  <si>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</si>
  <si>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</si>
  <si>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</si>
  <si>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</si>
  <si>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</si>
  <si>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</si>
  <si>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</si>
  <si>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</si>
  <si>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</si>
  <si>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</si>
  <si>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</si>
  <si>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</si>
  <si>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</si>
  <si>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</si>
  <si>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</si>
  <si>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</si>
  <si>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</si>
  <si>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</si>
  <si>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</si>
  <si>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</si>
  <si>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</si>
  <si>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</si>
  <si>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</si>
  <si>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</si>
  <si>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</si>
  <si>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</si>
  <si>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</si>
  <si>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</si>
  <si>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</si>
  <si>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</si>
  <si>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</si>
  <si>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</si>
  <si>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</si>
  <si>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</si>
  <si>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</si>
  <si>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</si>
  <si>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</si>
  <si>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</si>
  <si>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</si>
  <si>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</si>
  <si>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</si>
  <si>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</si>
  <si>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</si>
  <si>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</si>
  <si>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</si>
  <si>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</si>
  <si>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</si>
  <si>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</si>
  <si>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</si>
  <si>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</si>
  <si>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</si>
  <si>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</si>
  <si>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</si>
  <si>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</si>
  <si>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</si>
  <si>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</si>
  <si>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</si>
  <si>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</si>
  <si>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</si>
  <si>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</si>
  <si>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</si>
  <si>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</si>
  <si>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</si>
  <si>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</si>
  <si>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</si>
  <si>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</si>
  <si>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</si>
  <si>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</si>
  <si>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</si>
  <si>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</si>
  <si>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</si>
  <si>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</si>
  <si>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</si>
  <si>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</si>
  <si>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</si>
  <si>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</si>
  <si>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</si>
  <si>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</si>
  <si>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</si>
  <si>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</si>
  <si>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</si>
  <si>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</si>
  <si>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</si>
  <si>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</si>
  <si>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</si>
  <si>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</si>
  <si>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</si>
  <si>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</si>
  <si>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</si>
  <si>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</si>
  <si>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</si>
  <si>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</si>
  <si>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</si>
  <si>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</si>
  <si>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</si>
  <si>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</si>
  <si>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</si>
  <si>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</si>
  <si>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</si>
  <si>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</si>
  <si>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</si>
  <si>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</si>
  <si>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</si>
  <si>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</si>
  <si>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</si>
  <si>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</si>
  <si>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</si>
  <si>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</si>
  <si>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</si>
  <si>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</si>
  <si>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</si>
  <si>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</si>
  <si>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</si>
  <si>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</si>
  <si>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</si>
  <si>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</si>
  <si>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</si>
  <si>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</si>
  <si>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</si>
  <si>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</si>
  <si>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</si>
  <si>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</si>
  <si>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</si>
  <si>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</si>
  <si>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</si>
  <si>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</si>
  <si>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</si>
  <si>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</si>
  <si>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</si>
  <si>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</si>
  <si>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</si>
  <si>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</si>
  <si>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</si>
  <si>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</si>
  <si>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</si>
  <si>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</si>
  <si>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</si>
  <si>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</si>
  <si>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</si>
  <si>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</si>
  <si>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</si>
  <si>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</si>
  <si>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</si>
  <si>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</si>
  <si>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</si>
  <si>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</si>
  <si>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</si>
  <si>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</si>
  <si>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</si>
  <si>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</si>
  <si>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</si>
  <si>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</si>
  <si>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</si>
  <si>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</si>
  <si>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</si>
  <si>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</si>
  <si>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</si>
  <si>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</si>
  <si>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</si>
  <si>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</si>
  <si>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</si>
  <si>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</si>
  <si>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</si>
  <si>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</si>
  <si>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</si>
  <si>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</si>
  <si>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</si>
  <si>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</si>
  <si>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</si>
  <si>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</si>
  <si>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</si>
  <si>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</si>
  <si>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</si>
  <si>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</si>
  <si>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</si>
  <si>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</si>
  <si>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</si>
  <si>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</si>
  <si>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</si>
  <si>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</si>
  <si>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</si>
  <si>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</si>
  <si>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</si>
  <si>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</si>
  <si>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</si>
  <si>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</si>
  <si>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</si>
  <si>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</si>
  <si>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</si>
  <si>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</si>
  <si>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</si>
  <si>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</si>
  <si>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</si>
  <si>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</si>
  <si>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</si>
  <si>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</si>
  <si>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</si>
  <si>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</si>
  <si>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</si>
  <si>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</si>
  <si>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</si>
  <si>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</si>
  <si>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</si>
  <si>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</si>
  <si>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</si>
  <si>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</si>
  <si>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</si>
  <si>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</si>
  <si>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</si>
  <si>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</si>
  <si>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</si>
  <si>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</si>
  <si>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</si>
  <si>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</si>
  <si>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</si>
  <si>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</si>
  <si>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</si>
  <si>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</si>
  <si>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</si>
  <si>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</si>
  <si>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</si>
  <si>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</si>
  <si>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</si>
  <si>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</si>
  <si>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</si>
  <si>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</si>
  <si>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</si>
  <si>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</si>
  <si>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</si>
  <si>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</si>
  <si>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</si>
  <si>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</si>
  <si>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</si>
  <si>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</si>
  <si>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</si>
  <si>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</si>
  <si>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</si>
  <si>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</si>
  <si>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</si>
  <si>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</si>
  <si>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</si>
  <si>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</si>
  <si>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</si>
  <si>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</si>
  <si>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</si>
  <si>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</si>
  <si>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</si>
  <si>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</si>
  <si>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</si>
  <si>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</si>
  <si>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</si>
  <si>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</si>
  <si>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</si>
  <si>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</si>
  <si>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</si>
  <si>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</si>
  <si>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</si>
  <si>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</si>
  <si>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</si>
  <si>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</si>
  <si>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</si>
  <si>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</si>
  <si>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</si>
  <si>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</si>
  <si>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</si>
  <si>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</si>
  <si>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</si>
  <si>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</si>
  <si>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</si>
  <si>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</si>
  <si>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</si>
  <si>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</si>
  <si>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</si>
  <si>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</si>
  <si>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</si>
  <si>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</si>
  <si>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</si>
  <si>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</si>
  <si>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</si>
  <si>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</si>
  <si>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</si>
  <si>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</si>
  <si>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</si>
  <si>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</si>
  <si>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</si>
  <si>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</si>
  <si>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</si>
  <si>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</si>
  <si>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</si>
  <si>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</si>
  <si>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</si>
  <si>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</si>
  <si>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</si>
  <si>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</si>
  <si>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</si>
  <si>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</si>
  <si>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</si>
  <si>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</si>
  <si>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</si>
  <si>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</si>
  <si>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</si>
  <si>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</si>
  <si>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</si>
  <si>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</si>
  <si>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</si>
  <si>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</si>
  <si>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</si>
  <si>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</si>
  <si>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</si>
  <si>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</si>
  <si>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</si>
  <si>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</si>
  <si>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</si>
  <si>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</si>
  <si>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</si>
  <si>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</si>
  <si>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</si>
  <si>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</si>
  <si>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</si>
  <si>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</si>
  <si>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</si>
  <si>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</si>
  <si>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</si>
  <si>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</si>
  <si>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</si>
  <si>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</si>
  <si>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</si>
  <si>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</si>
  <si>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</si>
  <si>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</si>
  <si>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</si>
  <si>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</si>
  <si>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</si>
  <si>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</si>
  <si>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</si>
  <si>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</si>
  <si>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</si>
  <si>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</si>
  <si>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</si>
  <si>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</si>
  <si>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</si>
  <si>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</si>
  <si>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</si>
  <si>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</si>
  <si>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</si>
  <si>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</si>
  <si>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</si>
  <si>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</si>
  <si>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</si>
  <si>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</si>
  <si>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</si>
  <si>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</si>
  <si>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</si>
  <si>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</si>
  <si>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</si>
  <si>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</si>
  <si>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</si>
  <si>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</si>
  <si>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</si>
  <si>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</si>
  <si>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</si>
  <si>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</si>
  <si>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</si>
  <si>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</si>
  <si>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</si>
  <si>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</si>
  <si>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</si>
  <si>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</si>
  <si>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</si>
  <si>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</si>
  <si>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</si>
  <si>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</si>
  <si>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</si>
  <si>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</si>
  <si>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</si>
  <si>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</si>
  <si>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</si>
  <si>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</si>
  <si>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</si>
  <si>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</si>
  <si>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</si>
  <si>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</si>
  <si>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</si>
  <si>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</si>
  <si>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</si>
  <si>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</si>
  <si>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</si>
  <si>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</si>
  <si>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</si>
  <si>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</si>
  <si>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</si>
  <si>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</si>
  <si>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</si>
  <si>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</si>
  <si>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</si>
  <si>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</si>
  <si>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</si>
  <si>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</si>
  <si>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</si>
  <si>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</si>
  <si>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</si>
  <si>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</si>
  <si>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</si>
  <si>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</si>
  <si>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</si>
  <si>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</si>
  <si>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</si>
  <si>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</si>
  <si>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</si>
  <si>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</si>
  <si>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</si>
  <si>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</si>
  <si>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</si>
  <si>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</si>
  <si>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</si>
  <si>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</si>
  <si>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</si>
  <si>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</si>
  <si>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</si>
  <si>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</si>
  <si>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</si>
  <si>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</si>
  <si>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</si>
  <si>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</si>
  <si>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</si>
  <si>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</si>
  <si>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</si>
  <si>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</si>
  <si>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</si>
  <si>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</si>
  <si>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</si>
  <si>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</si>
  <si>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</si>
  <si>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</si>
  <si>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</si>
  <si>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</si>
  <si>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</si>
  <si>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</si>
  <si>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</si>
  <si>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</si>
  <si>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</si>
  <si>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</si>
  <si>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</si>
  <si>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</si>
  <si>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</si>
  <si>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</si>
  <si>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</si>
  <si>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</si>
  <si>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</si>
  <si>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</si>
  <si>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</si>
  <si>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</si>
  <si>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</si>
  <si>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</si>
  <si>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</si>
  <si>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</si>
  <si>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</si>
  <si>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</si>
  <si>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</si>
  <si>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</si>
  <si>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</si>
  <si>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</si>
  <si>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</si>
  <si>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</si>
  <si>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</si>
  <si>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</si>
  <si>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</si>
  <si>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</si>
  <si>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</si>
  <si>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</si>
  <si>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</si>
  <si>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</si>
  <si>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</si>
  <si>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</si>
  <si>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</si>
  <si>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</si>
  <si>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</si>
  <si>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</si>
  <si>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</si>
  <si>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</si>
  <si>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</si>
  <si>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</si>
  <si>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</si>
  <si>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</si>
  <si>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</si>
  <si>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</si>
  <si>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</si>
  <si>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</si>
  <si>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</si>
  <si>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</si>
  <si>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</si>
  <si>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</si>
  <si>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</si>
  <si>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</si>
  <si>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</si>
  <si>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</si>
  <si>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</si>
  <si>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</si>
  <si>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</si>
  <si>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</si>
  <si>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</si>
  <si>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</si>
  <si>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</si>
  <si>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</si>
  <si>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</si>
  <si>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</si>
  <si>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</si>
  <si>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</si>
  <si>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</si>
  <si>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</si>
  <si>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</si>
  <si>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</si>
  <si>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</si>
  <si>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</si>
  <si>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</si>
  <si>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</si>
  <si>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</si>
  <si>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</si>
  <si>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</si>
  <si>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</si>
  <si>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</si>
  <si>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</si>
  <si>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</si>
  <si>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</si>
  <si>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</si>
  <si>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</si>
  <si>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</si>
  <si>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</si>
  <si>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</si>
  <si>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</si>
  <si>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</si>
  <si>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</si>
  <si>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</si>
  <si>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</si>
  <si>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</si>
  <si>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</si>
  <si>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</si>
  <si>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</si>
  <si>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</si>
  <si>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</si>
  <si>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</si>
  <si>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</si>
  <si>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</si>
  <si>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</si>
  <si>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</si>
  <si>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</si>
  <si>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</si>
  <si>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</si>
  <si>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</si>
  <si>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</si>
  <si>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</si>
  <si>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</si>
  <si>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</si>
  <si>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</si>
  <si>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</si>
  <si>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</si>
  <si>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</si>
  <si>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</si>
  <si>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</si>
  <si>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</si>
  <si>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</si>
  <si>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</si>
  <si>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</si>
  <si>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</si>
  <si>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</si>
  <si>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</si>
  <si>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</si>
  <si>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</si>
  <si>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</si>
  <si>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</si>
  <si>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</si>
  <si>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</si>
  <si>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</si>
  <si>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</si>
  <si>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</si>
  <si>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</si>
  <si>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</si>
  <si>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</si>
  <si>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</si>
  <si>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</si>
  <si>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</si>
  <si>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</si>
  <si>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</si>
  <si>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</si>
  <si>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</si>
  <si>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</si>
  <si>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</si>
  <si>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</si>
  <si>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</si>
  <si>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</si>
  <si>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</si>
  <si>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</si>
  <si>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</si>
  <si>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</si>
  <si>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</si>
  <si>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</si>
  <si>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</si>
  <si>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</si>
  <si>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</si>
  <si>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</si>
  <si>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</si>
  <si>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</si>
  <si>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</si>
  <si>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</si>
  <si>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</si>
  <si>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</si>
  <si>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</si>
  <si>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</si>
  <si>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</si>
  <si>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</si>
  <si>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</si>
  <si>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</si>
  <si>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</si>
  <si>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</si>
  <si>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</si>
  <si>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</si>
  <si>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</si>
  <si>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</si>
  <si>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</si>
  <si>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</si>
  <si>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</si>
  <si>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</si>
  <si>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</si>
  <si>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</si>
  <si>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</si>
  <si>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</si>
  <si>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</si>
  <si>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</si>
  <si>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</si>
  <si>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</si>
  <si>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</si>
  <si>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</si>
  <si>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</si>
  <si>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</si>
  <si>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</si>
  <si>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</si>
  <si>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</si>
  <si>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</si>
  <si>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</si>
  <si>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</si>
  <si>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</si>
  <si>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</si>
  <si>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</si>
  <si>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</si>
  <si>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</si>
  <si>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</si>
  <si>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</si>
  <si>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</si>
  <si>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</si>
  <si>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</si>
  <si>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</si>
  <si>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</si>
  <si>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</si>
  <si>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</si>
  <si>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</si>
  <si>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</si>
  <si>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</si>
  <si>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</si>
  <si>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</si>
  <si>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</si>
  <si>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</si>
  <si>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</si>
  <si>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</si>
  <si>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</si>
  <si>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</si>
  <si>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</si>
  <si>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</si>
  <si>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</si>
  <si>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</si>
  <si>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</si>
  <si>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</si>
  <si>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</si>
  <si>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</si>
  <si>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</si>
  <si>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</si>
  <si>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</si>
  <si>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</si>
  <si>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</si>
  <si>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</si>
  <si>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</si>
  <si>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</si>
  <si>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</si>
  <si>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</si>
  <si>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</si>
  <si>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</si>
  <si>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</si>
  <si>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</si>
  <si>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</si>
  <si>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</si>
  <si>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</si>
  <si>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</si>
  <si>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</si>
  <si>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</si>
  <si>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</si>
  <si>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</si>
  <si>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</si>
  <si>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</si>
  <si>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</si>
  <si>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</si>
  <si>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</si>
  <si>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</si>
  <si>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</si>
  <si>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</si>
  <si>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</si>
  <si>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</si>
  <si>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</si>
  <si>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</si>
  <si>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</si>
  <si>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</si>
  <si>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</si>
  <si>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</si>
  <si>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</si>
  <si>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</si>
  <si>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</si>
  <si>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</si>
  <si>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</si>
  <si>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</si>
  <si>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</si>
  <si>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</si>
  <si>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</si>
  <si>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</si>
  <si>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</si>
  <si>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</si>
  <si>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</si>
  <si>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</si>
  <si>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</si>
  <si>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</si>
  <si>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</si>
  <si>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</si>
  <si>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</si>
  <si>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</si>
  <si>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</si>
  <si>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</si>
  <si>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</si>
  <si>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</si>
  <si>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</si>
  <si>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</si>
  <si>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</si>
  <si>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</si>
  <si>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</si>
  <si>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</si>
  <si>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</si>
  <si>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</si>
  <si>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</si>
  <si>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</si>
  <si>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</si>
  <si>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</si>
  <si>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</si>
  <si>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</si>
  <si>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</si>
  <si>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</si>
  <si>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</si>
  <si>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</si>
  <si>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</si>
  <si>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</si>
  <si>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</si>
  <si>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</si>
  <si>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</si>
  <si>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</si>
  <si>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</si>
  <si>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</si>
  <si>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</si>
  <si>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</si>
  <si>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</si>
  <si>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</si>
  <si>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</si>
  <si>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</si>
  <si>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</si>
  <si>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</si>
  <si>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</si>
  <si>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</si>
  <si>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</si>
  <si>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</si>
  <si>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</si>
  <si>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</si>
  <si>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</si>
  <si>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</si>
  <si>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</si>
  <si>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</si>
  <si>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</si>
  <si>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</si>
  <si>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</si>
  <si>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</si>
  <si>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</si>
  <si>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</si>
  <si>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</si>
  <si>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</si>
  <si>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</si>
  <si>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</si>
  <si>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</si>
  <si>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</si>
  <si>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</si>
  <si>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</si>
  <si>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</si>
  <si>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</si>
  <si>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</si>
  <si>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</si>
  <si>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</si>
  <si>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</si>
  <si>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</si>
  <si>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</si>
  <si>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</si>
  <si>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</si>
  <si>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</si>
  <si>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</si>
  <si>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</si>
  <si>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</si>
  <si>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</si>
  <si>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</si>
  <si>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</si>
  <si>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</si>
  <si>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</si>
  <si>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</si>
  <si>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</si>
  <si>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</si>
  <si>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</si>
  <si>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</si>
  <si>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</si>
  <si>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</si>
  <si>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</si>
  <si>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</si>
  <si>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</si>
  <si>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</si>
  <si>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</si>
  <si>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</si>
  <si>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</si>
  <si>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</si>
  <si>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</si>
  <si>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</si>
  <si>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</si>
  <si>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</si>
  <si>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</si>
  <si>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</si>
  <si>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</si>
  <si>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</si>
  <si>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</si>
  <si>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</si>
  <si>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</si>
  <si>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</si>
  <si>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</si>
  <si>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</si>
  <si>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</si>
  <si>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</si>
  <si>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</si>
  <si>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</si>
  <si>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</si>
  <si>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</si>
  <si>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</si>
  <si>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</si>
  <si>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</si>
  <si>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</si>
  <si>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</si>
  <si>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</si>
  <si>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</si>
  <si>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</si>
  <si>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</si>
  <si>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</si>
  <si>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</si>
  <si>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</si>
  <si>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</si>
  <si>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</si>
  <si>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</si>
  <si>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</si>
  <si>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</si>
  <si>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</si>
  <si>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</si>
  <si>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</si>
  <si>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</si>
  <si>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</si>
  <si>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</si>
  <si>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</si>
  <si>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</si>
  <si>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</si>
  <si>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</si>
  <si>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</si>
  <si>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</si>
  <si>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</si>
  <si>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</si>
  <si>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</si>
  <si>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</si>
  <si>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</si>
  <si>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</si>
  <si>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</si>
  <si>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</si>
  <si>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</si>
  <si>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</si>
  <si>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</si>
  <si>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</si>
  <si>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</si>
  <si>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</si>
  <si>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</si>
  <si>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</si>
  <si>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</si>
  <si>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</si>
  <si>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</si>
  <si>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</si>
  <si>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</si>
  <si>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</si>
  <si>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</si>
  <si>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</si>
  <si>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</si>
  <si>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</si>
  <si>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</si>
  <si>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</si>
  <si>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</si>
  <si>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</si>
  <si>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</si>
  <si>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</si>
  <si>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</si>
  <si>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</si>
  <si>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</si>
  <si>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</si>
  <si>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</si>
  <si>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</si>
  <si>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</si>
  <si>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</si>
  <si>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</si>
  <si>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</si>
  <si>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</si>
  <si>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</si>
  <si>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</si>
  <si>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</si>
  <si>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</si>
  <si>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</si>
  <si>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</si>
  <si>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</si>
  <si>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</si>
  <si>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</si>
  <si>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</si>
  <si>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</si>
  <si>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</si>
  <si>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</si>
  <si>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</si>
  <si>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</si>
  <si>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</si>
  <si>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</si>
  <si>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</si>
  <si>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</si>
  <si>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</si>
  <si>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</si>
  <si>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</si>
  <si>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</si>
  <si>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</si>
  <si>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</si>
  <si>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</si>
  <si>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</si>
  <si>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</si>
  <si>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</si>
  <si>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</si>
  <si>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</si>
  <si>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</si>
  <si>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</si>
  <si>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</si>
  <si>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</si>
  <si>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</si>
  <si>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</si>
  <si>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</si>
  <si>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</si>
  <si>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</si>
  <si>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</si>
  <si>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</si>
  <si>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</si>
  <si>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</si>
  <si>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</si>
  <si>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</si>
  <si>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</si>
  <si>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</si>
  <si>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</si>
  <si>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</si>
  <si>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</si>
  <si>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</si>
  <si>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</si>
  <si>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</si>
  <si>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</si>
  <si>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</si>
  <si>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</si>
  <si>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</si>
  <si>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</si>
  <si>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</si>
  <si>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</si>
  <si>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</si>
  <si>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</si>
  <si>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</si>
  <si>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</si>
  <si>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</si>
  <si>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</si>
  <si>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</si>
  <si>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</si>
  <si>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</si>
  <si>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</si>
  <si>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</si>
  <si>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</si>
  <si>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</si>
  <si>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</si>
  <si>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</si>
  <si>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</si>
  <si>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</si>
  <si>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</si>
  <si>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</si>
  <si>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</si>
  <si>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</si>
  <si>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</si>
  <si>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</si>
  <si>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</si>
  <si>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</si>
  <si>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</si>
  <si>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</si>
  <si>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</si>
  <si>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</si>
  <si>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</si>
  <si>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</si>
  <si>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</si>
  <si>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</si>
  <si>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</si>
  <si>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</si>
  <si>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</si>
  <si>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</si>
  <si>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</si>
  <si>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</si>
  <si>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</si>
  <si>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</si>
  <si>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</si>
  <si>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</si>
  <si>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</si>
  <si>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</si>
  <si>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</si>
  <si>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</si>
  <si>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</si>
  <si>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</si>
  <si>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</si>
  <si>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</si>
  <si>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</si>
  <si>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</si>
  <si>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</si>
  <si>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</si>
  <si>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</si>
  <si>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</si>
  <si>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</si>
  <si>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</si>
  <si>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</si>
  <si>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</si>
  <si>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</si>
  <si>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</si>
  <si>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</si>
  <si>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</si>
  <si>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</si>
  <si>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</si>
  <si>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</si>
  <si>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</si>
  <si>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</si>
  <si>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</si>
  <si>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</si>
  <si>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</si>
  <si>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</si>
  <si>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</si>
  <si>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</si>
  <si>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</si>
  <si>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</si>
  <si>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</si>
  <si>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</si>
  <si>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</si>
  <si>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</si>
  <si>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</si>
  <si>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</si>
  <si>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</si>
  <si>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</si>
  <si>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</si>
  <si>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</si>
  <si>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</si>
  <si>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</si>
  <si>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</si>
  <si>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</si>
  <si>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</si>
  <si>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</si>
  <si>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</si>
  <si>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</si>
  <si>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</si>
  <si>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</si>
  <si>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</si>
  <si>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</si>
  <si>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</si>
  <si>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</si>
  <si>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</si>
  <si>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</si>
  <si>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</si>
  <si>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</si>
  <si>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</si>
  <si>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</si>
  <si>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</si>
  <si>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</si>
  <si>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</si>
  <si>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</si>
  <si>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</si>
  <si>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</si>
  <si>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</si>
  <si>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</si>
  <si>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</si>
  <si>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</si>
  <si>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</si>
  <si>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</si>
  <si>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</si>
  <si>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</si>
  <si>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</si>
  <si>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</si>
  <si>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</si>
  <si>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</si>
  <si>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</si>
  <si>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</si>
  <si>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</si>
  <si>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</si>
  <si>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</si>
  <si>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</si>
  <si>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</si>
  <si>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</si>
  <si>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</si>
  <si>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</si>
  <si>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</si>
  <si>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</si>
  <si>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</si>
  <si>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</si>
  <si>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</si>
  <si>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</si>
  <si>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</si>
  <si>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</si>
  <si>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</si>
  <si>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</si>
  <si>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</si>
  <si>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</si>
  <si>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</si>
  <si>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</si>
  <si>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</si>
  <si>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</si>
  <si>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</si>
  <si>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</si>
  <si>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</si>
  <si>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</si>
  <si>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</si>
  <si>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</si>
  <si>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</si>
  <si>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</si>
  <si>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</si>
  <si>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</si>
  <si>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</si>
  <si>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</si>
  <si>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</si>
  <si>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</si>
  <si>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</si>
  <si>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</si>
  <si>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</si>
  <si>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</si>
  <si>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</si>
  <si>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</si>
  <si>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</si>
  <si>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</si>
  <si>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</si>
  <si>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</si>
  <si>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</si>
  <si>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</si>
  <si>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</si>
  <si>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</si>
  <si>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</si>
  <si>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</si>
  <si>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</si>
  <si>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</si>
  <si>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</si>
  <si>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</si>
  <si>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</si>
  <si>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</si>
  <si>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</si>
  <si>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</si>
  <si>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</si>
  <si>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</si>
  <si>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</si>
  <si>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</si>
  <si>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</si>
  <si>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</si>
  <si>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</si>
  <si>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</si>
  <si>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</si>
  <si>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</si>
  <si>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</si>
  <si>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</si>
  <si>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</si>
  <si>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</si>
  <si>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</si>
  <si>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</si>
  <si>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</si>
  <si>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</si>
  <si>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</si>
  <si>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</si>
  <si>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</si>
  <si>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</si>
  <si>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</si>
  <si>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</si>
  <si>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</si>
  <si>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</si>
  <si>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</si>
  <si>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</si>
  <si>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</si>
  <si>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</si>
  <si>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</si>
  <si>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</si>
  <si>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</si>
  <si>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</si>
  <si>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</si>
  <si>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</si>
  <si>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</si>
  <si>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</si>
  <si>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</si>
  <si>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</si>
  <si>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</si>
  <si>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</si>
  <si>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</si>
  <si>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</si>
  <si>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</si>
  <si>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</si>
  <si>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</si>
  <si>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</si>
  <si>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</si>
  <si>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</si>
  <si>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</si>
  <si>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</si>
  <si>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</si>
  <si>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</si>
  <si>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</si>
  <si>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</si>
  <si>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</si>
  <si>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</si>
  <si>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</si>
  <si>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</si>
  <si>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</si>
  <si>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</si>
  <si>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</si>
  <si>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</si>
  <si>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</si>
  <si>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</si>
  <si>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</si>
  <si>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</si>
  <si>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</si>
  <si>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</si>
  <si>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</si>
  <si>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</si>
  <si>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</si>
  <si>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</si>
  <si>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</si>
  <si>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</si>
  <si>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</si>
  <si>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</si>
  <si>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</si>
  <si>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</si>
  <si>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</si>
  <si>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</si>
  <si>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</si>
  <si>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</si>
  <si>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</si>
  <si>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</si>
  <si>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</si>
  <si>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</si>
  <si>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</si>
  <si>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</si>
  <si>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</si>
  <si>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</si>
  <si>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</si>
  <si>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</si>
  <si>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</si>
  <si>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</si>
  <si>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</si>
  <si>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</si>
  <si>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</si>
  <si>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</si>
  <si>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</si>
  <si>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</si>
  <si>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</si>
  <si>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</si>
  <si>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</si>
  <si>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</si>
  <si>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</si>
  <si>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</si>
  <si>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</si>
  <si>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</si>
  <si>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</si>
  <si>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</si>
  <si>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</si>
  <si>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</si>
  <si>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</si>
  <si>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</si>
  <si>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</si>
  <si>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</si>
  <si>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</si>
  <si>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</si>
  <si>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</si>
  <si>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</si>
  <si>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</si>
  <si>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</si>
  <si>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</si>
  <si>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</si>
  <si>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</si>
  <si>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</si>
  <si>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</si>
  <si>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</si>
  <si>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</si>
  <si>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</si>
  <si>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</si>
  <si>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</si>
  <si>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</si>
  <si>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</si>
  <si>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</si>
  <si>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</si>
  <si>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</si>
  <si>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</si>
  <si>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</si>
  <si>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</si>
  <si>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</si>
  <si>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</si>
  <si>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</si>
  <si>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</si>
  <si>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</si>
  <si>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</si>
  <si>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</si>
  <si>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</si>
  <si>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</si>
  <si>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</si>
  <si>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</si>
  <si>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</si>
  <si>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</si>
  <si>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</si>
  <si>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</si>
  <si>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</si>
  <si>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</si>
  <si>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</si>
  <si>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</si>
  <si>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</si>
  <si>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</si>
  <si>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</si>
  <si>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</si>
  <si>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</si>
  <si>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</si>
  <si>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</si>
  <si>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</si>
  <si>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</si>
  <si>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</si>
  <si>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</si>
  <si>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</si>
  <si>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</si>
  <si>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</si>
  <si>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</si>
  <si>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</si>
  <si>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</si>
  <si>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</si>
  <si>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</si>
  <si>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</si>
  <si>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</si>
  <si>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</si>
  <si>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</si>
  <si>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</si>
  <si>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</si>
  <si>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</si>
  <si>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</si>
  <si>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</si>
  <si>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</si>
  <si>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</si>
  <si>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</si>
  <si>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</si>
  <si>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</si>
  <si>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</si>
  <si>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</si>
  <si>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</si>
  <si>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</si>
  <si>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</si>
  <si>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</si>
  <si>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</si>
  <si>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</si>
  <si>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</si>
  <si>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</si>
  <si>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</si>
  <si>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</si>
  <si>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</si>
  <si>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</si>
  <si>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</si>
  <si>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</si>
  <si>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</si>
  <si>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</si>
  <si>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</si>
  <si>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</si>
  <si>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</si>
  <si>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</si>
  <si>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</si>
  <si>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</si>
  <si>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</si>
  <si>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</si>
  <si>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</si>
  <si>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</si>
  <si>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</si>
  <si>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</si>
  <si>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</si>
  <si>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</si>
  <si>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</si>
  <si>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</si>
  <si>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</si>
  <si>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</si>
  <si>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</si>
  <si>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</si>
  <si>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</si>
  <si>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</si>
  <si>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</si>
  <si>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</si>
  <si>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</si>
  <si>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</si>
  <si>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</si>
  <si>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</si>
  <si>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</si>
  <si>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</si>
  <si>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</si>
  <si>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</si>
  <si>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</si>
  <si>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</si>
  <si>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</si>
  <si>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</si>
  <si>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</si>
  <si>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</si>
  <si>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</si>
  <si>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</si>
  <si>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</si>
  <si>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</si>
  <si>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</si>
  <si>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</si>
  <si>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</si>
  <si>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</si>
  <si>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</si>
  <si>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</si>
  <si>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</si>
  <si>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</si>
  <si>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</si>
  <si>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</si>
  <si>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</si>
  <si>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</si>
  <si>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</si>
  <si>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</si>
  <si>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</si>
  <si>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</si>
  <si>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</si>
  <si>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</si>
  <si>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</si>
  <si>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</si>
  <si>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</si>
  <si>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</si>
  <si>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</si>
  <si>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</si>
  <si>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</si>
  <si>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</si>
  <si>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</si>
  <si>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</si>
  <si>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</si>
  <si>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</si>
  <si>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</si>
  <si>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</si>
  <si>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</si>
  <si>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</si>
  <si>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</si>
  <si>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</si>
  <si>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</si>
  <si>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</si>
  <si>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</si>
  <si>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</si>
  <si>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</si>
  <si>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</si>
  <si>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</si>
  <si>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</si>
  <si>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</si>
  <si>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</si>
  <si>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</si>
  <si>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</si>
  <si>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</si>
  <si>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</si>
  <si>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</si>
  <si>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</si>
  <si>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</si>
  <si>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</si>
  <si>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</si>
  <si>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</si>
  <si>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</si>
  <si>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</si>
  <si>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</si>
  <si>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</si>
  <si>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</si>
  <si>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</si>
  <si>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</si>
  <si>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</si>
  <si>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</si>
  <si>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</si>
  <si>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</si>
  <si>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</si>
  <si>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</si>
  <si>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</si>
  <si>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</si>
  <si>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</si>
  <si>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</si>
  <si>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</si>
  <si>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</si>
  <si>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</si>
  <si>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</si>
  <si>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</si>
  <si>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</si>
  <si>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</si>
  <si>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</si>
  <si>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</si>
  <si>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</si>
  <si>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</si>
  <si>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</si>
  <si>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</si>
  <si>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</si>
  <si>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</si>
  <si>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</si>
  <si>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</si>
  <si>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</si>
  <si>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</si>
  <si>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</si>
  <si>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</si>
  <si>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</si>
  <si>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</si>
  <si>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</si>
  <si>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</si>
  <si>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</si>
  <si>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</si>
  <si>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</si>
  <si>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</si>
  <si>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</si>
  <si>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</si>
  <si>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</si>
  <si>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</si>
  <si>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</si>
  <si>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</si>
  <si>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</si>
  <si>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</si>
  <si>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</si>
  <si>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</si>
  <si>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</si>
  <si>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</si>
  <si>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</si>
  <si>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</si>
  <si>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</si>
  <si>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</si>
  <si>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</si>
  <si>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</si>
  <si>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</si>
  <si>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</si>
  <si>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</si>
  <si>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</si>
  <si>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</si>
  <si>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</si>
  <si>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</si>
  <si>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</si>
  <si>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</si>
  <si>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</si>
  <si>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</si>
  <si>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</si>
  <si>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</si>
  <si>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</si>
  <si>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</si>
  <si>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</si>
  <si>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</si>
  <si>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</si>
  <si>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</si>
  <si>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</si>
  <si>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</si>
  <si>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</si>
  <si>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</si>
  <si>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</si>
  <si>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</si>
  <si>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</si>
  <si>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</si>
  <si>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</si>
  <si>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</si>
  <si>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</si>
  <si>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</si>
  <si>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</si>
  <si>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</si>
  <si>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</si>
  <si>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</si>
  <si>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</si>
  <si>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</si>
  <si>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</si>
  <si>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</si>
  <si>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</si>
  <si>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</si>
  <si>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</si>
  <si>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</si>
  <si>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</si>
  <si>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</si>
  <si>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</si>
  <si>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</si>
  <si>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</si>
  <si>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</si>
  <si>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</si>
  <si>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</si>
  <si>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</si>
  <si>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</si>
  <si>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</si>
  <si>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</si>
  <si>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</si>
  <si>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</si>
  <si>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</si>
  <si>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</si>
  <si>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</si>
  <si>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</si>
  <si>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</si>
  <si>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</si>
  <si>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</si>
  <si>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</si>
  <si>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</si>
  <si>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</si>
  <si>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</si>
  <si>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</si>
  <si>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</si>
  <si>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</si>
  <si>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</si>
  <si>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</si>
  <si>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</si>
  <si>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</si>
  <si>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</si>
  <si>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</si>
  <si>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</si>
  <si>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</si>
  <si>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</si>
  <si>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</si>
  <si>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</si>
  <si>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</si>
  <si>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</si>
  <si>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</si>
  <si>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</si>
  <si>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</si>
  <si>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</si>
  <si>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</si>
  <si>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</si>
  <si>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</si>
  <si>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</si>
  <si>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</si>
  <si>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</si>
  <si>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</si>
  <si>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</si>
  <si>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</si>
  <si>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</si>
  <si>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</si>
  <si>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</si>
  <si>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</si>
  <si>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</si>
  <si>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</si>
  <si>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</si>
  <si>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</si>
  <si>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</si>
  <si>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</si>
  <si>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</si>
  <si>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</si>
  <si>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</si>
  <si>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</si>
  <si>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</si>
  <si>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</si>
  <si>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</si>
  <si>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</si>
  <si>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</si>
  <si>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</si>
  <si>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</si>
  <si>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</si>
  <si>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</si>
  <si>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</si>
  <si>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</si>
  <si>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</si>
  <si>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</si>
  <si>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</si>
  <si>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</si>
  <si>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</si>
  <si>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</si>
  <si>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</si>
  <si>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</si>
  <si>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</si>
  <si>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</si>
  <si>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</si>
  <si>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</si>
  <si>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</si>
  <si>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</si>
  <si>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</si>
  <si>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</si>
  <si>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</si>
  <si>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</si>
  <si>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</si>
  <si>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</si>
  <si>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</si>
  <si>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</si>
  <si>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</si>
  <si>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</si>
  <si>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</si>
  <si>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</si>
  <si>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</si>
  <si>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</si>
  <si>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</si>
  <si>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</si>
  <si>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</si>
  <si>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</si>
  <si>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</si>
  <si>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</si>
  <si>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</si>
  <si>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</si>
  <si>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</si>
  <si>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</si>
  <si>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</si>
  <si>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</si>
  <si>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</si>
  <si>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</si>
  <si>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</si>
  <si>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</si>
  <si>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</si>
  <si>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</si>
  <si>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</si>
  <si>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</si>
  <si>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</si>
  <si>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</si>
  <si>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</si>
  <si>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</si>
  <si>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</si>
  <si>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</si>
  <si>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</si>
  <si>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</si>
  <si>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</si>
  <si>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</si>
  <si>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</si>
  <si>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</si>
  <si>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</si>
  <si>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</si>
  <si>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</si>
  <si>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</si>
  <si>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</si>
  <si>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</si>
  <si>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</si>
  <si>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</si>
  <si>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</si>
  <si>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</si>
  <si>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</si>
  <si>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</si>
  <si>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</si>
  <si>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</si>
  <si>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</si>
  <si>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</si>
  <si>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</si>
  <si>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</si>
  <si>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</si>
  <si>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</si>
  <si>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</si>
  <si>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</si>
  <si>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</si>
  <si>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</si>
  <si>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</si>
  <si>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</si>
  <si>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</si>
  <si>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</si>
  <si>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</si>
  <si>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</si>
  <si>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</si>
  <si>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</si>
  <si>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</si>
  <si>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</si>
  <si>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</si>
  <si>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</si>
  <si>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</si>
  <si>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</si>
  <si>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</si>
  <si>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</si>
  <si>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</si>
  <si>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</si>
  <si>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</si>
  <si>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</si>
  <si>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</si>
  <si>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</si>
  <si>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</si>
  <si>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</si>
  <si>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</si>
  <si>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</si>
  <si>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</si>
  <si>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</si>
  <si>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</si>
  <si>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</si>
  <si>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</si>
  <si>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</si>
  <si>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</si>
  <si>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</si>
  <si>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</si>
  <si>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</si>
  <si>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</si>
  <si>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</si>
  <si>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</si>
  <si>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</si>
  <si>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</si>
  <si>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</si>
  <si>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</si>
  <si>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</si>
  <si>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</si>
  <si>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</si>
  <si>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</si>
  <si>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</si>
  <si>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</si>
  <si>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</si>
  <si>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</si>
  <si>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</si>
  <si>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</si>
  <si>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</si>
  <si>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</si>
  <si>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</si>
  <si>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</si>
  <si>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</si>
  <si>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</si>
  <si>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</si>
  <si>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</si>
  <si>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</si>
  <si>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</si>
  <si>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</si>
  <si>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</si>
  <si>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</si>
  <si>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</si>
  <si>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</si>
  <si>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</si>
  <si>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</si>
  <si>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</si>
  <si>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</si>
  <si>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</si>
  <si>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</si>
  <si>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</si>
  <si>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</si>
  <si>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</si>
  <si>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</si>
  <si>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</si>
  <si>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</si>
  <si>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</si>
  <si>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</si>
  <si>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</si>
  <si>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</si>
  <si>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</si>
  <si>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</si>
  <si>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</si>
  <si>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</si>
  <si>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</si>
  <si>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</si>
  <si>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</si>
  <si>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</si>
  <si>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</si>
  <si>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</si>
  <si>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</si>
  <si>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</si>
  <si>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</si>
  <si>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</si>
  <si>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</si>
  <si>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</si>
  <si>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</si>
  <si>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</si>
  <si>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</si>
  <si>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</si>
  <si>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</si>
  <si>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</si>
  <si>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</si>
  <si>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</si>
  <si>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</si>
  <si>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</si>
  <si>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</si>
  <si>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</si>
  <si>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</si>
  <si>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</si>
  <si>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</si>
  <si>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</si>
  <si>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</si>
  <si>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</si>
  <si>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</si>
  <si>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</si>
  <si>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</si>
  <si>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</si>
  <si>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</si>
  <si>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</si>
  <si>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</si>
  <si>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</si>
  <si>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</si>
  <si>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</si>
  <si>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</si>
  <si>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</si>
  <si>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</si>
  <si>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</si>
  <si>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</si>
  <si>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</si>
  <si>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</si>
  <si>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</si>
  <si>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</si>
  <si>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</si>
  <si>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</si>
  <si>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</si>
  <si>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</si>
  <si>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</si>
  <si>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</si>
  <si>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</si>
  <si>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</si>
  <si>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</si>
  <si>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</si>
  <si>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</si>
  <si>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</si>
  <si>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</si>
  <si>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</si>
  <si>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</si>
  <si>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</si>
  <si>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</si>
  <si>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</si>
  <si>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</si>
  <si>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</si>
  <si>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</si>
  <si>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</si>
  <si>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</si>
  <si>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</si>
  <si>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</si>
  <si>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</si>
  <si>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</si>
  <si>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</si>
  <si>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</si>
  <si>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</si>
  <si>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</si>
  <si>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</si>
  <si>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</si>
  <si>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</si>
  <si>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</si>
  <si>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</si>
  <si>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</si>
  <si>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</si>
  <si>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</si>
  <si>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</si>
  <si>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</si>
  <si>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</si>
  <si>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</si>
  <si>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</si>
  <si>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</si>
  <si>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</si>
  <si>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</si>
  <si>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</si>
  <si>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</si>
  <si>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</si>
  <si>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</si>
  <si>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</si>
  <si>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</si>
  <si>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</si>
  <si>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</si>
  <si>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</si>
  <si>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</si>
  <si>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</si>
  <si>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</si>
  <si>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</si>
  <si>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</si>
  <si>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</si>
  <si>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</si>
  <si>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</si>
  <si>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</si>
  <si>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</si>
  <si>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</si>
  <si>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</si>
  <si>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</si>
  <si>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</si>
  <si>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</si>
  <si>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</si>
  <si>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</si>
  <si>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</si>
  <si>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</si>
  <si>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</si>
  <si>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</si>
  <si>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</si>
  <si>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</si>
  <si>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</si>
  <si>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</si>
  <si>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</si>
  <si>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</si>
  <si>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</si>
  <si>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</si>
  <si>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</si>
  <si>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</si>
  <si>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</si>
  <si>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</si>
  <si>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</si>
  <si>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</si>
  <si>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</si>
  <si>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</si>
  <si>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</si>
  <si>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</si>
  <si>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</si>
  <si>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</si>
  <si>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</si>
  <si>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</si>
  <si>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</si>
  <si>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</si>
  <si>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</si>
  <si>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</si>
  <si>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</si>
  <si>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</si>
  <si>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</si>
  <si>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</si>
  <si>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</si>
  <si>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</si>
  <si>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</si>
  <si>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</si>
  <si>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</si>
  <si>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</si>
  <si>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</si>
  <si>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</si>
  <si>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</si>
  <si>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</si>
  <si>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</si>
  <si>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</si>
  <si>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</si>
  <si>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</si>
  <si>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</si>
  <si>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</si>
  <si>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</si>
  <si>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</si>
  <si>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</si>
  <si>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</si>
  <si>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</si>
  <si>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</si>
  <si>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</si>
  <si>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</si>
  <si>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</si>
  <si>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</si>
  <si>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</si>
  <si>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</si>
  <si>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</si>
  <si>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</si>
  <si>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</si>
  <si>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</si>
  <si>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</si>
  <si>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</si>
  <si>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</si>
  <si>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</si>
  <si>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</si>
  <si>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</si>
  <si>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</si>
  <si>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</si>
  <si>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</si>
  <si>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</si>
  <si>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</si>
  <si>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</si>
  <si>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</si>
  <si>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</si>
  <si>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</si>
  <si>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</si>
  <si>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</si>
  <si>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</si>
  <si>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</si>
  <si>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</si>
  <si>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</si>
  <si>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</si>
  <si>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</si>
  <si>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</si>
  <si>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</si>
  <si>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</si>
  <si>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</si>
  <si>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</si>
  <si>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</si>
  <si>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</si>
  <si>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</si>
  <si>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</si>
  <si>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</si>
  <si>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</si>
  <si>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</si>
  <si>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</si>
  <si>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</si>
  <si>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</si>
  <si>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</si>
  <si>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</si>
  <si>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</si>
  <si>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</si>
  <si>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</si>
  <si>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</si>
  <si>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</si>
  <si>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</si>
  <si>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</si>
  <si>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</si>
  <si>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</si>
  <si>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</si>
  <si>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</si>
  <si>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</si>
  <si>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</si>
  <si>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</si>
  <si>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</si>
  <si>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</si>
  <si>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</si>
  <si>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</si>
  <si>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</si>
  <si>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</si>
  <si>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</si>
  <si>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</si>
  <si>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</si>
  <si>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</si>
  <si>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</si>
  <si>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</si>
  <si>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</si>
  <si>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</si>
  <si>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</si>
  <si>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</si>
  <si>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</si>
  <si>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</si>
  <si>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</si>
  <si>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</si>
  <si>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</si>
  <si>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</si>
  <si>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</si>
  <si>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</si>
  <si>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</si>
  <si>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</si>
  <si>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</si>
  <si>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</si>
  <si>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</si>
  <si>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</si>
  <si>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</si>
  <si>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</si>
  <si>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</si>
  <si>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</si>
  <si>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</si>
  <si>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</si>
  <si>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</si>
  <si>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</si>
  <si>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</si>
  <si>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</si>
  <si>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</si>
  <si>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</si>
  <si>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</si>
  <si>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</si>
  <si>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</si>
  <si>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</si>
  <si>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</si>
  <si>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</si>
  <si>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</si>
  <si>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</si>
  <si>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</si>
  <si>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</si>
  <si>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</si>
  <si>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</si>
  <si>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</si>
  <si>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</si>
  <si>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</si>
  <si>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</si>
  <si>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</si>
  <si>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</si>
  <si>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</si>
  <si>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</si>
  <si>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</si>
  <si>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</si>
  <si>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</si>
  <si>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</si>
  <si>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</si>
  <si>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</si>
  <si>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</si>
  <si>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</si>
  <si>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</si>
  <si>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</si>
  <si>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</si>
  <si>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</si>
  <si>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</si>
  <si>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</si>
  <si>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</si>
  <si>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</si>
  <si>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</si>
  <si>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</si>
  <si>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</si>
  <si>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</si>
  <si>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</si>
  <si>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</si>
  <si>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</si>
  <si>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</si>
  <si>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</si>
  <si>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</si>
  <si>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</si>
  <si>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</si>
  <si>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</si>
  <si>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</si>
  <si>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</si>
  <si>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</si>
  <si>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</si>
  <si>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</si>
  <si>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</si>
  <si>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</si>
  <si>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</si>
  <si>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</si>
  <si>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</si>
  <si>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</si>
  <si>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</si>
  <si>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</si>
  <si>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</si>
  <si>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</si>
  <si>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</si>
  <si>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</si>
  <si>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</si>
  <si>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</si>
  <si>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</si>
  <si>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</si>
  <si>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</si>
  <si>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</si>
  <si>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</si>
  <si>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</si>
  <si>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</si>
  <si>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</si>
  <si>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</si>
  <si>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</si>
  <si>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</si>
  <si>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</si>
  <si>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</si>
  <si>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</si>
  <si>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</si>
  <si>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</si>
  <si>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</si>
  <si>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</si>
  <si>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</si>
  <si>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</si>
  <si>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</si>
  <si>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</si>
  <si>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</si>
  <si>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</si>
  <si>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</si>
  <si>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</si>
  <si>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</si>
  <si>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</si>
  <si>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</si>
  <si>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</si>
  <si>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</si>
  <si>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</si>
  <si>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</si>
  <si>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</si>
  <si>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</si>
  <si>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</si>
  <si>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</si>
  <si>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</si>
  <si>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</si>
  <si>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</si>
  <si>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</si>
  <si>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</si>
  <si>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</si>
  <si>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</si>
  <si>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</si>
  <si>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</si>
  <si>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</si>
  <si>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</si>
  <si>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</si>
  <si>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</si>
  <si>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</si>
  <si>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</si>
  <si>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</si>
  <si>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</si>
  <si>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</si>
  <si>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</si>
  <si>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</si>
  <si>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</si>
  <si>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</si>
  <si>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</si>
  <si>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</si>
  <si>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</si>
  <si>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</si>
  <si>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</si>
  <si>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</si>
  <si>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</si>
  <si>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</si>
  <si>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</si>
  <si>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</si>
  <si>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</si>
  <si>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</si>
  <si>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</si>
  <si>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</si>
  <si>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</si>
  <si>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</si>
  <si>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</si>
  <si>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</si>
  <si>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</si>
  <si>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</si>
  <si>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</si>
  <si>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</si>
  <si>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</si>
  <si>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</si>
  <si>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</si>
  <si>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</si>
  <si>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</si>
  <si>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</si>
  <si>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</si>
  <si>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</si>
  <si>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</si>
  <si>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</si>
  <si>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</si>
  <si>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</si>
  <si>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</si>
  <si>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</si>
  <si>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</si>
  <si>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</si>
  <si>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</si>
  <si>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</si>
  <si>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</si>
  <si>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</si>
  <si>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</si>
  <si>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</si>
  <si>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</si>
  <si>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</si>
  <si>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</si>
  <si>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</si>
  <si>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</si>
  <si>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</si>
  <si>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</si>
  <si>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</si>
  <si>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</si>
  <si>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</si>
  <si>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</si>
  <si>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</si>
  <si>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</si>
  <si>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</si>
  <si>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</si>
  <si>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</si>
  <si>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</si>
  <si>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</si>
  <si>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</si>
  <si>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</si>
  <si>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</si>
  <si>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</si>
  <si>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</si>
  <si>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</si>
  <si>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</si>
  <si>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</si>
  <si>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</si>
  <si>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</si>
  <si>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</si>
  <si>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</si>
  <si>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</si>
  <si>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</si>
  <si>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</si>
  <si>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</si>
  <si>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</si>
  <si>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</si>
  <si>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</si>
  <si>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</si>
  <si>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</si>
  <si>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</si>
  <si>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</si>
  <si>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</si>
  <si>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</si>
  <si>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</si>
  <si>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</si>
  <si>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</si>
  <si>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</si>
  <si>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</si>
  <si>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</si>
  <si>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</si>
  <si>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</si>
  <si>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</si>
  <si>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</si>
  <si>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</si>
  <si>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</si>
  <si>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</si>
  <si>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</si>
  <si>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</si>
  <si>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</si>
  <si>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</si>
  <si>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</si>
  <si>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</si>
  <si>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</si>
  <si>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</si>
  <si>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</si>
  <si>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</si>
  <si>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</si>
  <si>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</si>
  <si>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</si>
  <si>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</si>
  <si>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</si>
  <si>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</si>
  <si>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</si>
  <si>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</si>
  <si>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</si>
  <si>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</si>
  <si>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</si>
  <si>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</si>
  <si>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</si>
  <si>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</si>
  <si>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</si>
  <si>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</si>
  <si>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</si>
  <si>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</si>
  <si>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</si>
  <si>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</si>
  <si>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</si>
  <si>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</si>
  <si>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</si>
  <si>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</si>
  <si>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</si>
  <si>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</si>
  <si>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</si>
  <si>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</si>
  <si>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</si>
  <si>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</si>
  <si>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</si>
  <si>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</si>
  <si>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</si>
  <si>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</si>
  <si>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</si>
  <si>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</si>
  <si>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</si>
  <si>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</si>
  <si>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</si>
  <si>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</si>
  <si>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</si>
  <si>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</si>
  <si>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</si>
  <si>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</si>
  <si>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</si>
  <si>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</si>
  <si>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</si>
  <si>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</si>
  <si>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</si>
  <si>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</si>
  <si>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</si>
  <si>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</si>
  <si>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</si>
  <si>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</si>
  <si>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</si>
  <si>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</si>
  <si>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</si>
  <si>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</si>
  <si>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</si>
  <si>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</si>
  <si>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</si>
  <si>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</si>
  <si>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</si>
  <si>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</si>
  <si>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</si>
  <si>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</si>
  <si>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</si>
  <si>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</si>
  <si>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</si>
  <si>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</si>
  <si>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</si>
  <si>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</si>
  <si>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</si>
  <si>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</si>
  <si>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</si>
  <si>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</si>
  <si>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</si>
  <si>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</si>
  <si>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</si>
  <si>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</si>
  <si>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</si>
  <si>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</si>
  <si>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</si>
  <si>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</si>
  <si>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</si>
  <si>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</si>
  <si>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</si>
  <si>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</si>
  <si>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</si>
  <si>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</si>
  <si>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</si>
  <si>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</si>
  <si>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</si>
  <si>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</si>
  <si>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</si>
  <si>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</si>
  <si>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</si>
  <si>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</si>
  <si>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</si>
  <si>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</si>
  <si>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</si>
  <si>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</si>
  <si>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</si>
  <si>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</si>
  <si>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</si>
  <si>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</si>
  <si>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</si>
  <si>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</si>
  <si>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</si>
  <si>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</si>
  <si>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</si>
  <si>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</si>
  <si>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</si>
  <si>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</si>
  <si>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</si>
  <si>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</si>
  <si>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</si>
  <si>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</si>
  <si>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</si>
  <si>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</si>
  <si>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</si>
  <si>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</si>
  <si>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</si>
  <si>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</si>
  <si>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</si>
  <si>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</si>
  <si>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</si>
  <si>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</si>
  <si>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</si>
  <si>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</si>
  <si>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</si>
  <si>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</si>
  <si>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</si>
  <si>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</si>
  <si>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</si>
  <si>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</si>
  <si>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</si>
  <si>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</si>
  <si>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</si>
  <si>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</si>
  <si>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</si>
  <si>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</si>
  <si>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</si>
  <si>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</si>
  <si>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</si>
  <si>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</si>
  <si>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</si>
  <si>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</si>
  <si>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</si>
  <si>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</si>
  <si>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</si>
  <si>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</si>
  <si>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</si>
  <si>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</si>
  <si>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</si>
  <si>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</si>
  <si>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</si>
  <si>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</si>
  <si>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</si>
  <si>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</si>
  <si>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</si>
  <si>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</si>
  <si>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</si>
  <si>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</si>
  <si>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</si>
  <si>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</si>
  <si>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</si>
  <si>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</si>
  <si>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</si>
  <si>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</si>
  <si>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</si>
  <si>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</si>
  <si>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</si>
  <si>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</si>
  <si>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</si>
  <si>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</si>
  <si>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</si>
  <si>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</si>
  <si>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</si>
  <si>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</si>
  <si>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</si>
  <si>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</si>
  <si>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</si>
  <si>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</si>
  <si>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</si>
  <si>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</si>
  <si>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</si>
  <si>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</si>
  <si>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</si>
  <si>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</si>
  <si>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</si>
  <si>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</si>
  <si>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</si>
  <si>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</si>
  <si>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</si>
  <si>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</si>
  <si>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</si>
  <si>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</si>
  <si>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</si>
  <si>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</si>
  <si>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</si>
  <si>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</si>
  <si>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</si>
  <si>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</si>
  <si>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</si>
  <si>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</si>
  <si>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</si>
  <si>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</si>
  <si>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</si>
  <si>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</si>
  <si>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</si>
  <si>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</si>
  <si>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</si>
  <si>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</si>
  <si>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</si>
  <si>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</si>
  <si>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</si>
  <si>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</si>
  <si>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</si>
  <si>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</si>
  <si>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</si>
  <si>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</si>
  <si>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</si>
  <si>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</si>
  <si>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</si>
  <si>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</si>
  <si>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</si>
  <si>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</si>
  <si>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</si>
  <si>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</si>
  <si>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</si>
  <si>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</si>
  <si>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</si>
  <si>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</si>
  <si>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</si>
  <si>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</si>
  <si>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</si>
  <si>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</si>
  <si>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</si>
  <si>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</si>
  <si>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</si>
  <si>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</si>
  <si>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</si>
  <si>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</si>
  <si>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</si>
  <si>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</si>
  <si>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</si>
  <si>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</si>
  <si>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</si>
  <si>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</si>
  <si>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</si>
  <si>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</si>
  <si>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</si>
  <si>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</si>
  <si>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</si>
  <si>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</si>
  <si>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</si>
  <si>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</si>
  <si>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</si>
  <si>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</si>
  <si>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</si>
  <si>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</si>
  <si>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</si>
  <si>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</si>
  <si>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</si>
  <si>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</si>
  <si>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</si>
  <si>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</si>
  <si>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</si>
  <si>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</si>
  <si>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</si>
  <si>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</si>
  <si>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</si>
  <si>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</si>
  <si>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</si>
  <si>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</si>
  <si>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</si>
  <si>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</si>
  <si>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</si>
  <si>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</si>
  <si>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</si>
  <si>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</si>
  <si>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</si>
  <si>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</si>
  <si>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</si>
  <si>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</si>
  <si>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</si>
  <si>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</si>
  <si>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</si>
  <si>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</si>
  <si>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</si>
  <si>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</si>
  <si>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</si>
  <si>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</si>
  <si>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</si>
  <si>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</si>
  <si>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</si>
  <si>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</si>
  <si>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</si>
  <si>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</si>
  <si>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</si>
  <si>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</si>
  <si>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</si>
  <si>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</si>
  <si>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</si>
  <si>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</si>
  <si>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</si>
  <si>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</si>
  <si>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</si>
  <si>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</si>
  <si>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</si>
  <si>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</si>
  <si>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</si>
  <si>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</si>
  <si>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</si>
  <si>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</si>
  <si>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</si>
  <si>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</si>
  <si>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</si>
  <si>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</si>
  <si>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</si>
  <si>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</si>
  <si>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</si>
  <si>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</si>
  <si>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</si>
  <si>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</si>
  <si>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</si>
  <si>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</si>
  <si>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</si>
  <si>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</si>
  <si>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</si>
  <si>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</si>
  <si>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</si>
  <si>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</si>
  <si>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</si>
  <si>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</si>
  <si>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</si>
  <si>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</si>
  <si>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</si>
  <si>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</si>
  <si>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</si>
  <si>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</si>
  <si>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</si>
  <si>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</si>
  <si>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</si>
  <si>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</si>
  <si>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</si>
  <si>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</si>
  <si>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</si>
  <si>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</si>
  <si>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</si>
  <si>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</si>
  <si>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</si>
  <si>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</si>
  <si>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</si>
  <si>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</si>
  <si>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</si>
  <si>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</si>
  <si>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</si>
  <si>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</si>
  <si>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</si>
  <si>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</si>
  <si>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</si>
  <si>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</si>
  <si>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</si>
  <si>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</si>
  <si>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</si>
  <si>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</si>
  <si>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</si>
  <si>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</si>
  <si>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</si>
  <si>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</si>
  <si>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</si>
  <si>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</si>
  <si>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</si>
  <si>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</si>
  <si>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</si>
  <si>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</si>
  <si>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</si>
  <si>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</si>
  <si>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</si>
  <si>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</si>
  <si>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</si>
  <si>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</si>
  <si>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</si>
  <si>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</si>
  <si>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</si>
  <si>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</si>
  <si>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</si>
  <si>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</si>
  <si>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</si>
  <si>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</si>
  <si>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</si>
  <si>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</si>
  <si>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</si>
  <si>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</si>
  <si>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</si>
  <si>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</si>
  <si>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</si>
  <si>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</si>
  <si>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</si>
  <si>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</si>
  <si>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</si>
  <si>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</si>
  <si>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</si>
  <si>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</si>
  <si>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</si>
  <si>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</si>
  <si>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</si>
  <si>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</si>
  <si>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</si>
  <si>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</si>
  <si>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</si>
  <si>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</si>
  <si>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</si>
  <si>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</si>
  <si>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</si>
  <si>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</si>
  <si>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</si>
  <si>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</si>
  <si>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</si>
  <si>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</si>
  <si>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</si>
  <si>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</si>
  <si>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</si>
  <si>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</si>
  <si>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</si>
  <si>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</si>
  <si>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</si>
  <si>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</si>
  <si>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</si>
  <si>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</si>
  <si>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</si>
  <si>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</si>
  <si>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</si>
  <si>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</si>
  <si>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</si>
  <si>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</si>
  <si>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</si>
  <si>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</si>
  <si>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</si>
  <si>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</si>
  <si>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</si>
  <si>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</si>
  <si>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</si>
  <si>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</si>
  <si>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</si>
  <si>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</si>
  <si>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</si>
  <si>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</si>
  <si>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</si>
  <si>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</si>
  <si>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</si>
  <si>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</si>
  <si>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</si>
  <si>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</si>
  <si>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</si>
  <si>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</si>
  <si>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</si>
  <si>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</si>
  <si>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</si>
  <si>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</si>
  <si>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</si>
  <si>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</si>
  <si>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</si>
  <si>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</si>
  <si>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</si>
  <si>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</si>
  <si>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</si>
  <si>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</si>
  <si>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</si>
  <si>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</si>
  <si>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</si>
  <si>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</si>
  <si>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</si>
  <si>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</si>
  <si>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</si>
  <si>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</si>
  <si>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</si>
  <si>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</si>
  <si>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</si>
  <si>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</si>
  <si>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</si>
  <si>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</si>
  <si>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</si>
  <si>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</si>
  <si>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</si>
  <si>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</si>
  <si>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</si>
  <si>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</si>
  <si>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</si>
  <si>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</si>
  <si>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</si>
  <si>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</si>
  <si>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</si>
  <si>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</si>
  <si>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</si>
  <si>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</si>
  <si>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</si>
  <si>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</si>
  <si>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</si>
  <si>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</si>
  <si>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</si>
  <si>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</si>
  <si>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</si>
  <si>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</si>
  <si>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</si>
  <si>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</si>
  <si>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</si>
  <si>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</si>
  <si>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</si>
  <si>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</si>
  <si>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</si>
  <si>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</si>
  <si>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</si>
  <si>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</si>
  <si>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</si>
  <si>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</si>
  <si>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</si>
  <si>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</si>
  <si>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</si>
  <si>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</si>
  <si>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</si>
  <si>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</si>
  <si>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</si>
  <si>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</si>
  <si>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</si>
  <si>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</si>
  <si>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</si>
  <si>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</si>
  <si>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</si>
  <si>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</si>
  <si>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</si>
  <si>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</si>
  <si>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</si>
  <si>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</si>
  <si>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</si>
  <si>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</si>
  <si>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</si>
  <si>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</si>
  <si>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</si>
  <si>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</si>
  <si>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</si>
  <si>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</si>
  <si>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</si>
  <si>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</si>
  <si>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</si>
  <si>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</si>
  <si>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</si>
  <si>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</si>
  <si>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</si>
  <si>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</si>
  <si>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</si>
  <si>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</si>
  <si>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</si>
  <si>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</si>
  <si>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</si>
  <si>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</si>
  <si>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</si>
  <si>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</si>
  <si>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</si>
  <si>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</si>
  <si>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</si>
  <si>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</si>
  <si>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</si>
  <si>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</si>
  <si>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</si>
  <si>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</si>
  <si>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</si>
  <si>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</si>
  <si>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</si>
  <si>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</si>
  <si>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</si>
  <si>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</si>
  <si>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</si>
  <si>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</si>
  <si>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</si>
  <si>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</si>
  <si>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</si>
  <si>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</si>
  <si>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</si>
  <si>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</si>
  <si>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</si>
  <si>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</si>
  <si>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</si>
  <si>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</si>
  <si>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</si>
  <si>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</si>
  <si>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</si>
  <si>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</si>
  <si>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</si>
  <si>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</si>
  <si>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</si>
  <si>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</si>
  <si>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</si>
  <si>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</si>
  <si>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</si>
  <si>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</si>
  <si>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</si>
  <si>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</si>
  <si>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</si>
  <si>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</si>
  <si>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</si>
  <si>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</si>
  <si>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</si>
  <si>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</si>
  <si>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</si>
  <si>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</si>
  <si>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</si>
  <si>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</si>
  <si>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</si>
  <si>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</si>
  <si>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</si>
  <si>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</si>
  <si>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</si>
  <si>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</si>
  <si>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</si>
  <si>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</si>
  <si>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</si>
  <si>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</si>
  <si>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</si>
  <si>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</si>
  <si>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</si>
  <si>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</si>
  <si>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</si>
  <si>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</si>
  <si>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</si>
  <si>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</si>
  <si>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</si>
  <si>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</si>
  <si>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</si>
  <si>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</si>
  <si>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</si>
  <si>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</si>
  <si>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</si>
  <si>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</si>
  <si>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</si>
  <si>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</si>
  <si>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</si>
  <si>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</si>
  <si>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</si>
  <si>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</si>
  <si>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</si>
  <si>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</si>
  <si>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</si>
  <si>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</si>
  <si>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</si>
  <si>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</si>
  <si>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</si>
  <si>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</si>
  <si>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</si>
  <si>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</si>
  <si>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</si>
  <si>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</si>
  <si>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</si>
  <si>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</si>
  <si>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</si>
  <si>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</si>
  <si>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</si>
  <si>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</si>
  <si>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</si>
  <si>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</si>
  <si>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</si>
  <si>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</si>
  <si>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</si>
  <si>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</si>
  <si>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</si>
  <si>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</si>
  <si>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</si>
  <si>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</si>
  <si>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</si>
  <si>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</si>
  <si>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</si>
  <si>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</si>
  <si>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</si>
  <si>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</si>
  <si>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</si>
  <si>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</si>
  <si>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</si>
  <si>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</si>
  <si>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</si>
  <si>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</si>
  <si>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</si>
  <si>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</si>
  <si>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</si>
  <si>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</si>
  <si>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</si>
  <si>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</si>
  <si>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</si>
  <si>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</si>
  <si>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</si>
  <si>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</si>
  <si>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</si>
  <si>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</si>
  <si>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</si>
  <si>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</si>
  <si>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</si>
  <si>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</si>
  <si>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</si>
  <si>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</si>
  <si>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</si>
  <si>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</si>
  <si>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</si>
  <si>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</si>
  <si>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</si>
  <si>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</si>
  <si>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</si>
  <si>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</si>
  <si>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</si>
  <si>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</si>
  <si>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</si>
  <si>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</si>
  <si>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</si>
  <si>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</si>
  <si>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</si>
  <si>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</si>
  <si>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</si>
  <si>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</si>
  <si>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</si>
  <si>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</si>
  <si>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</si>
  <si>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</si>
  <si>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</si>
  <si>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</si>
  <si>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</si>
  <si>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</si>
  <si>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</si>
  <si>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</si>
  <si>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</si>
  <si>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</si>
  <si>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</si>
  <si>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</si>
  <si>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</si>
  <si>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</si>
  <si>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</si>
  <si>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</si>
  <si>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</si>
  <si>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</si>
  <si>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</si>
  <si>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</si>
  <si>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</si>
  <si>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</si>
  <si>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</si>
  <si>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</si>
  <si>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</si>
  <si>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</si>
  <si>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</si>
  <si>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</si>
  <si>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</si>
  <si>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</si>
  <si>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</si>
  <si>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</si>
  <si>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</si>
  <si>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</si>
  <si>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</si>
  <si>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</si>
  <si>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</si>
  <si>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</si>
  <si>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</si>
  <si>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</si>
  <si>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</si>
  <si>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</si>
  <si>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</si>
  <si>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</si>
  <si>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</si>
  <si>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</si>
  <si>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</si>
  <si>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</si>
  <si>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</si>
  <si>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</si>
  <si>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</si>
  <si>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</si>
  <si>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</si>
  <si>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</si>
  <si>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</si>
  <si>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</si>
  <si>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</si>
  <si>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</si>
  <si>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</si>
  <si>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</si>
  <si>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</si>
  <si>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</si>
  <si>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</si>
  <si>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</si>
  <si>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</si>
  <si>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</si>
  <si>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</si>
  <si>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</si>
  <si>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</si>
  <si>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</si>
  <si>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</si>
  <si>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</si>
  <si>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</si>
  <si>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</si>
  <si>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</si>
  <si>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</si>
  <si>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</si>
  <si>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</si>
  <si>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</si>
  <si>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</si>
  <si>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</si>
  <si>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</si>
  <si>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</si>
  <si>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</si>
  <si>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</si>
  <si>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</si>
  <si>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</si>
  <si>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</si>
  <si>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</si>
  <si>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</si>
  <si>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</si>
  <si>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</si>
  <si>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</si>
  <si>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</si>
  <si>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</si>
  <si>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</si>
  <si>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</si>
  <si>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</si>
  <si>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</si>
  <si>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</si>
  <si>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</si>
  <si>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</si>
  <si>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</si>
  <si>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</si>
  <si>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</si>
  <si>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</si>
  <si>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</si>
  <si>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</si>
  <si>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</si>
  <si>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</si>
  <si>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</si>
  <si>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</si>
  <si>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</si>
  <si>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</si>
  <si>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</si>
  <si>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</si>
  <si>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</si>
  <si>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</si>
  <si>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</si>
  <si>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</si>
  <si>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</si>
  <si>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</si>
  <si>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</si>
  <si>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</si>
  <si>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</si>
  <si>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</si>
  <si>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</si>
  <si>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</si>
  <si>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</si>
  <si>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</si>
  <si>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</si>
  <si>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</si>
  <si>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</si>
  <si>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</si>
  <si>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</si>
  <si>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</si>
  <si>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</si>
  <si>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</si>
  <si>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</si>
  <si>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</si>
  <si>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</si>
  <si>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</si>
  <si>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</si>
  <si>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</si>
  <si>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</si>
  <si>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</si>
  <si>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</si>
  <si>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</si>
  <si>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</si>
  <si>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</si>
  <si>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</si>
  <si>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</si>
  <si>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</si>
  <si>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</si>
  <si>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</si>
  <si>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</si>
  <si>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</si>
  <si>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</si>
  <si>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</si>
  <si>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</si>
  <si>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</si>
  <si>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</si>
  <si>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</si>
  <si>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</si>
  <si>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</si>
  <si>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</si>
  <si>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</si>
  <si>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</si>
  <si>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</si>
  <si>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</si>
  <si>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</si>
  <si>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</si>
  <si>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</si>
  <si>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</si>
  <si>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</si>
  <si>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</si>
  <si>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</si>
  <si>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</si>
  <si>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</si>
  <si>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</si>
  <si>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</si>
  <si>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</si>
  <si>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</si>
  <si>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</si>
  <si>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</si>
  <si>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</si>
  <si>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</si>
  <si>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</si>
  <si>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</si>
  <si>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</si>
  <si>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</si>
  <si>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</si>
  <si>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</si>
  <si>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</si>
  <si>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</si>
  <si>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</si>
  <si>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</si>
  <si>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</si>
  <si>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</si>
  <si>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</si>
  <si>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</si>
  <si>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</si>
  <si>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</si>
  <si>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</si>
  <si>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</si>
  <si>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</si>
  <si>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</si>
  <si>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</si>
  <si>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</si>
  <si>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</si>
  <si>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</si>
  <si>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</si>
  <si>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</si>
  <si>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</si>
  <si>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</si>
  <si>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</si>
  <si>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</si>
  <si>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</si>
  <si>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</si>
  <si>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</si>
  <si>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</si>
  <si>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</si>
  <si>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</si>
  <si>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</si>
  <si>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</si>
  <si>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</si>
  <si>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</si>
  <si>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</si>
  <si>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</si>
  <si>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</si>
  <si>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</si>
  <si>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</si>
  <si>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</si>
  <si>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</si>
  <si>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</si>
  <si>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</si>
  <si>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</si>
  <si>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</si>
  <si>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</si>
  <si>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</si>
  <si>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</si>
  <si>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</si>
  <si>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</si>
  <si>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</si>
  <si>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</si>
  <si>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</si>
  <si>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</si>
  <si>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</si>
  <si>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</si>
  <si>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</si>
  <si>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</si>
  <si>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</si>
  <si>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</si>
  <si>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</si>
  <si>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</si>
  <si>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</si>
  <si>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</si>
  <si>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</si>
  <si>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</si>
  <si>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</si>
  <si>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</si>
  <si>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</si>
  <si>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</si>
  <si>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</si>
  <si>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</si>
  <si>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</si>
  <si>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</si>
  <si>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</si>
  <si>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</si>
  <si>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</si>
  <si>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</si>
  <si>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</si>
  <si>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</si>
  <si>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</si>
  <si>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</si>
  <si>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</si>
  <si>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</si>
  <si>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</si>
  <si>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</si>
  <si>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</si>
  <si>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</si>
  <si>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</si>
  <si>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</si>
  <si>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</si>
  <si>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</si>
  <si>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</si>
  <si>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</si>
  <si>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</si>
  <si>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</si>
  <si>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</si>
  <si>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</si>
  <si>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</si>
  <si>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</si>
  <si>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</si>
  <si>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</si>
  <si>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</si>
  <si>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</si>
  <si>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</si>
  <si>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</si>
  <si>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</si>
  <si>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</si>
  <si>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</si>
  <si>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</si>
  <si>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</si>
  <si>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</si>
  <si>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</si>
  <si>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</si>
  <si>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</si>
  <si>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</si>
  <si>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</si>
  <si>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</si>
  <si>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</si>
  <si>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</si>
  <si>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</si>
  <si>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</si>
  <si>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</si>
  <si>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</si>
  <si>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</si>
  <si>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</si>
  <si>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</si>
  <si>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</si>
  <si>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</si>
  <si>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</si>
  <si>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</si>
  <si>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</si>
  <si>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</si>
  <si>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</si>
  <si>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</si>
  <si>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</si>
  <si>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</si>
  <si>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</si>
  <si>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</si>
  <si>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</si>
  <si>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</si>
  <si>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</si>
  <si>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</si>
  <si>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</si>
  <si>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</si>
  <si>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</si>
  <si>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</si>
  <si>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</si>
  <si>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</si>
  <si>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</si>
  <si>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</si>
  <si>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</si>
  <si>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</si>
  <si>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</si>
  <si>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</si>
  <si>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</si>
  <si>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</si>
  <si>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</si>
  <si>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</si>
  <si>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</si>
  <si>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</si>
  <si>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</si>
  <si>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</si>
  <si>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</si>
  <si>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</si>
  <si>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</si>
  <si>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</si>
  <si>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</si>
  <si>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</si>
  <si>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</si>
  <si>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</si>
  <si>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</si>
  <si>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</si>
  <si>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</si>
  <si>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</si>
  <si>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</si>
  <si>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</si>
  <si>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</si>
  <si>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</si>
  <si>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</si>
  <si>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</si>
  <si>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</si>
  <si>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</si>
  <si>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</si>
  <si>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</si>
  <si>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</si>
  <si>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</si>
  <si>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</si>
  <si>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</si>
  <si>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</si>
  <si>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</si>
  <si>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</si>
  <si>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</si>
  <si>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</si>
  <si>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</si>
  <si>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</si>
  <si>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</si>
  <si>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</si>
  <si>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</si>
  <si>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</si>
  <si>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</si>
  <si>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</si>
  <si>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</si>
  <si>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</si>
  <si>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</si>
  <si>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</si>
  <si>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</si>
  <si>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</si>
  <si>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</si>
  <si>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</si>
  <si>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</si>
  <si>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</si>
  <si>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</si>
  <si>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</si>
  <si>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</si>
  <si>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</si>
  <si>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</si>
  <si>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</si>
  <si>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</si>
  <si>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</si>
  <si>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</si>
  <si>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</si>
  <si>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</si>
  <si>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</si>
  <si>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</si>
  <si>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</si>
  <si>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</si>
  <si>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</si>
  <si>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</si>
  <si>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</si>
  <si>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</si>
  <si>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</si>
  <si>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</si>
  <si>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</si>
  <si>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</si>
  <si>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</si>
  <si>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</si>
  <si>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</si>
  <si>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</si>
  <si>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</si>
  <si>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</si>
  <si>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</si>
  <si>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</si>
  <si>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</si>
  <si>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</si>
  <si>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</si>
  <si>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</si>
  <si>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</si>
  <si>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</si>
  <si>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</si>
  <si>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</si>
  <si>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</si>
  <si>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</si>
  <si>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</si>
  <si>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</si>
  <si>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</si>
  <si>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</si>
  <si>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</si>
  <si>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</si>
  <si>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</si>
  <si>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</si>
  <si>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</si>
  <si>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</si>
  <si>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</si>
  <si>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</si>
  <si>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</si>
  <si>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</si>
  <si>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</si>
  <si>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</si>
  <si>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</si>
  <si>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</si>
  <si>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</si>
  <si>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</si>
  <si>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</si>
  <si>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</si>
  <si>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</si>
  <si>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</si>
  <si>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</si>
  <si>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</si>
  <si>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</si>
  <si>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</si>
  <si>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</si>
  <si>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</si>
  <si>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</si>
  <si>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</si>
  <si>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</si>
  <si>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</si>
  <si>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</si>
  <si>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</si>
  <si>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</si>
  <si>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</si>
  <si>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</si>
  <si>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</si>
  <si>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</si>
  <si>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</si>
  <si>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</si>
  <si>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</si>
  <si>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</si>
  <si>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</si>
  <si>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</si>
  <si>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</si>
  <si>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</si>
  <si>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</si>
  <si>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</si>
  <si>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</si>
  <si>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</si>
  <si>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</si>
  <si>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</si>
  <si>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</si>
  <si>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</si>
  <si>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</si>
  <si>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</si>
  <si>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</si>
  <si>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</si>
  <si>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</si>
  <si>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</si>
  <si>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</si>
  <si>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</si>
  <si>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</si>
  <si>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</si>
  <si>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</si>
  <si>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</si>
  <si>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</si>
  <si>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</si>
  <si>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</si>
  <si>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</si>
  <si>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</si>
  <si>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</si>
  <si>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</si>
  <si>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</si>
  <si>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</si>
  <si>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</si>
  <si>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</si>
  <si>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</si>
  <si>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</si>
  <si>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</si>
  <si>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</si>
  <si>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</si>
  <si>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</si>
  <si>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</si>
  <si>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</si>
  <si>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</si>
  <si>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</si>
  <si>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</si>
  <si>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</si>
  <si>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</si>
  <si>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</si>
  <si>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</si>
  <si>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</si>
  <si>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</si>
  <si>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</si>
  <si>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</si>
  <si>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</si>
  <si>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</si>
  <si>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</si>
  <si>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</si>
  <si>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</si>
  <si>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</si>
  <si>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</si>
  <si>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</si>
  <si>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</si>
  <si>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</si>
  <si>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</si>
  <si>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</si>
  <si>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</si>
  <si>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</si>
  <si>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</si>
  <si>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</si>
  <si>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</si>
  <si>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</si>
  <si>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</si>
  <si>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</si>
  <si>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</si>
  <si>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</si>
  <si>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</si>
  <si>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</si>
  <si>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</si>
  <si>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</si>
  <si>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</si>
  <si>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</si>
  <si>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</si>
  <si>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</si>
  <si>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</si>
  <si>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</si>
  <si>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</si>
  <si>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</si>
  <si>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</si>
  <si>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</si>
  <si>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</si>
  <si>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</si>
  <si>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</si>
  <si>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</si>
  <si>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</si>
  <si>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</si>
  <si>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</si>
  <si>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</si>
  <si>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</si>
  <si>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</si>
  <si>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</si>
  <si>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</si>
  <si>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</si>
  <si>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</si>
  <si>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</si>
  <si>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</si>
  <si>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</si>
  <si>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</si>
  <si>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</si>
  <si>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</si>
  <si>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</si>
  <si>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</si>
  <si>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</si>
  <si>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</si>
  <si>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</si>
  <si>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</si>
  <si>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</si>
  <si>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</si>
  <si>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</si>
  <si>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</si>
  <si>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</si>
  <si>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</si>
  <si>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</si>
  <si>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</si>
  <si>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</si>
  <si>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</si>
  <si>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</si>
  <si>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</si>
  <si>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</si>
  <si>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</si>
  <si>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</si>
  <si>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</si>
  <si>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</si>
  <si>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</si>
  <si>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</si>
  <si>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</si>
  <si>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</si>
  <si>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</si>
  <si>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</si>
  <si>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</si>
  <si>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</si>
  <si>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</si>
  <si>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</si>
  <si>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</si>
  <si>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</si>
  <si>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</si>
  <si>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</si>
  <si>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</si>
  <si>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</si>
  <si>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</si>
  <si>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</si>
  <si>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</si>
  <si>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</si>
  <si>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</si>
  <si>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</si>
  <si>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</si>
  <si>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</si>
  <si>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</si>
  <si>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</si>
  <si>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</si>
  <si>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</si>
  <si>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</si>
  <si>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</si>
  <si>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</si>
  <si>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</si>
  <si>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</si>
  <si>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</si>
  <si>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</si>
  <si>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</si>
  <si>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</si>
  <si>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</si>
  <si>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</si>
  <si>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</si>
  <si>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</si>
  <si>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</si>
  <si>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</si>
  <si>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</si>
  <si>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</si>
  <si>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</si>
  <si>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</si>
  <si>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</si>
  <si>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</si>
  <si>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</si>
  <si>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</si>
  <si>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</si>
  <si>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</si>
  <si>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</si>
  <si>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</si>
  <si>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</si>
  <si>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</si>
  <si>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</si>
  <si>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</si>
  <si>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</si>
  <si>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</si>
  <si>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</si>
  <si>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</si>
  <si>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</si>
  <si>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</si>
  <si>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</si>
  <si>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</si>
  <si>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</si>
  <si>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</si>
  <si>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</si>
  <si>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</si>
  <si>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</si>
  <si>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</si>
  <si>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</si>
  <si>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</si>
  <si>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</si>
  <si>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</si>
  <si>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</si>
  <si>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</si>
  <si>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</si>
  <si>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</si>
  <si>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</si>
  <si>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</si>
  <si>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</si>
  <si>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</si>
  <si>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</si>
  <si>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</si>
  <si>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</si>
  <si>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</si>
  <si>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</si>
  <si>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</si>
  <si>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</si>
  <si>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</si>
  <si>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</si>
  <si>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</si>
  <si>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</si>
  <si>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</si>
  <si>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</si>
  <si>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</si>
  <si>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</si>
  <si>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</si>
  <si>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</si>
  <si>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</si>
  <si>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</si>
  <si>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</si>
  <si>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</si>
  <si>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</si>
  <si>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</si>
  <si>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</si>
  <si>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</si>
  <si>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</si>
  <si>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</si>
  <si>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</si>
  <si>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</si>
  <si>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</si>
  <si>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</si>
  <si>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</si>
  <si>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</si>
  <si>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</si>
  <si>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</si>
  <si>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</si>
  <si>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</si>
  <si>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</si>
  <si>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</si>
  <si>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</si>
  <si>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</si>
  <si>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</si>
  <si>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</si>
  <si>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</si>
  <si>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</si>
  <si>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</si>
  <si>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</si>
  <si>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</si>
  <si>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</si>
  <si>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</si>
  <si>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</si>
  <si>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</si>
  <si>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</si>
  <si>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</si>
  <si>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</si>
  <si>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</si>
  <si>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</si>
  <si>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</si>
  <si>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</si>
  <si>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</si>
  <si>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</si>
  <si>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</si>
  <si>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</si>
  <si>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</si>
  <si>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</si>
  <si>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</si>
  <si>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</si>
  <si>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</si>
  <si>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</si>
  <si>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</si>
  <si>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</si>
  <si>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</si>
  <si>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</si>
  <si>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</si>
  <si>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</si>
  <si>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</si>
  <si>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</si>
  <si>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</si>
  <si>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</si>
  <si>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</si>
  <si>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</si>
  <si>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</si>
  <si>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</si>
  <si>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</si>
  <si>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</si>
  <si>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</si>
  <si>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</si>
  <si>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</si>
  <si>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</si>
  <si>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</si>
  <si>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</si>
  <si>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</si>
  <si>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</si>
  <si>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</si>
  <si>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</si>
  <si>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</si>
  <si>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</si>
  <si>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</si>
  <si>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</si>
  <si>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</si>
  <si>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</si>
  <si>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</si>
  <si>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</si>
  <si>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</si>
  <si>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</si>
  <si>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</si>
  <si>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</si>
  <si>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</si>
  <si>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</si>
  <si>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</si>
  <si>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</si>
  <si>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</si>
  <si>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</si>
  <si>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</si>
  <si>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</si>
  <si>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</si>
  <si>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</si>
  <si>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</si>
  <si>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</si>
  <si>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</si>
  <si>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</si>
  <si>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</si>
  <si>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</si>
  <si>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</si>
  <si>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</si>
  <si>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</si>
  <si>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</si>
  <si>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</si>
  <si>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</si>
  <si>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</si>
  <si>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</si>
  <si>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</si>
  <si>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</si>
  <si>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</si>
  <si>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</si>
  <si>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</si>
  <si>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</si>
  <si>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</si>
  <si>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</si>
  <si>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</si>
  <si>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</si>
  <si>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</si>
  <si>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</si>
  <si>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</si>
  <si>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</si>
  <si>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</si>
  <si>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</si>
  <si>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</si>
  <si>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</si>
  <si>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</si>
  <si>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</si>
  <si>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</si>
  <si>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</si>
  <si>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</si>
  <si>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</si>
  <si>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</si>
  <si>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</si>
  <si>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</si>
  <si>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</si>
  <si>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</si>
  <si>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</si>
  <si>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</si>
  <si>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</si>
  <si>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</si>
  <si>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</si>
  <si>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</si>
  <si>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</si>
  <si>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</si>
  <si>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</si>
  <si>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</si>
  <si>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</si>
  <si>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</si>
  <si>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</si>
  <si>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</si>
  <si>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</si>
  <si>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</si>
  <si>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</si>
  <si>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</si>
  <si>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</si>
  <si>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</si>
  <si>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</si>
  <si>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</si>
  <si>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</si>
  <si>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</si>
  <si>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</si>
  <si>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</si>
  <si>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</si>
  <si>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</si>
  <si>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</si>
  <si>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</si>
  <si>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</si>
  <si>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</si>
  <si>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</si>
  <si>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</si>
  <si>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</si>
  <si>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</si>
  <si>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</si>
  <si>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</si>
  <si>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</si>
  <si>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</si>
  <si>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</si>
  <si>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</si>
  <si>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</si>
  <si>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</si>
  <si>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</si>
  <si>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</si>
  <si>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</si>
  <si>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</si>
  <si>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</si>
  <si>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</si>
  <si>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</si>
  <si>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</si>
  <si>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</si>
  <si>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</si>
  <si>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</si>
  <si>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</si>
  <si>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</si>
  <si>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</si>
  <si>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</si>
  <si>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</si>
  <si>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</si>
  <si>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</si>
  <si>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</si>
  <si>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</si>
  <si>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</si>
  <si>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</si>
  <si>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</si>
  <si>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</si>
  <si>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</si>
  <si>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</si>
  <si>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</si>
  <si>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</si>
  <si>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</si>
  <si>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</si>
  <si>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</si>
  <si>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</si>
  <si>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</si>
  <si>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</si>
  <si>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</si>
  <si>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</si>
  <si>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</si>
  <si>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</si>
  <si>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</si>
  <si>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</si>
  <si>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</si>
  <si>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</si>
  <si>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</si>
  <si>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</si>
  <si>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</si>
  <si>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</si>
  <si>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</si>
  <si>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</si>
  <si>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</si>
  <si>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</si>
  <si>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</si>
  <si>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</si>
  <si>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</si>
  <si>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</si>
  <si>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</si>
  <si>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</si>
  <si>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</si>
  <si>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</si>
  <si>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</si>
  <si>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</si>
  <si>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</si>
  <si>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</si>
  <si>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</si>
  <si>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</si>
  <si>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</si>
  <si>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</si>
  <si>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</si>
  <si>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</si>
  <si>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</si>
  <si>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</si>
  <si>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</si>
  <si>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</si>
  <si>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</si>
  <si>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</si>
  <si>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</si>
  <si>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</si>
  <si>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</si>
  <si>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</si>
  <si>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</si>
  <si>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</si>
  <si>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</si>
  <si>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</si>
  <si>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</si>
  <si>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</si>
  <si>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</si>
  <si>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</si>
  <si>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</si>
  <si>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</si>
  <si>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</si>
  <si>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</si>
  <si>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</si>
  <si>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</si>
  <si>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</si>
  <si>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</si>
  <si>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</si>
  <si>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</si>
  <si>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</si>
  <si>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</si>
  <si>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</si>
  <si>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</si>
  <si>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</si>
  <si>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</si>
  <si>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</si>
  <si>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</si>
  <si>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</si>
  <si>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</si>
  <si>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</si>
  <si>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</si>
  <si>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</si>
  <si>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</si>
  <si>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</si>
  <si>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</si>
  <si>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</si>
  <si>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</si>
  <si>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</si>
  <si>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</si>
  <si>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</si>
  <si>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</si>
  <si>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</si>
  <si>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</si>
  <si>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</si>
  <si>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</si>
  <si>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</si>
  <si>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</si>
  <si>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</si>
  <si>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</si>
  <si>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</si>
  <si>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</si>
  <si>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</si>
  <si>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</si>
  <si>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</si>
  <si>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</si>
  <si>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</si>
  <si>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</si>
  <si>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</si>
  <si>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</si>
  <si>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</si>
  <si>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</si>
  <si>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</si>
  <si>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</si>
  <si>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</si>
  <si>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</si>
  <si>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</si>
  <si>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</si>
  <si>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</si>
  <si>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</si>
  <si>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</si>
  <si>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</si>
  <si>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</si>
  <si>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</si>
  <si>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</si>
  <si>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</si>
  <si>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</si>
  <si>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</si>
  <si>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</si>
  <si>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</si>
  <si>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</si>
  <si>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</si>
  <si>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</si>
  <si>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</si>
  <si>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</si>
  <si>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</si>
  <si>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</si>
  <si>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</si>
  <si>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</si>
  <si>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</si>
  <si>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</si>
  <si>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</si>
  <si>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</si>
  <si>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</si>
  <si>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</si>
  <si>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</si>
  <si>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</si>
  <si>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</si>
  <si>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</si>
  <si>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</si>
  <si>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</si>
  <si>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</si>
  <si>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</si>
  <si>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</si>
  <si>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</si>
  <si>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</si>
  <si>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</si>
  <si>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</si>
  <si>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</si>
  <si>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</si>
  <si>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</si>
  <si>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</si>
  <si>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</si>
  <si>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</si>
  <si>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</si>
  <si>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</si>
  <si>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</si>
  <si>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</si>
  <si>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</si>
  <si>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</si>
  <si>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</si>
  <si>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</si>
  <si>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</si>
  <si>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</si>
  <si>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</si>
  <si>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</si>
  <si>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</si>
  <si>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</si>
  <si>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</si>
  <si>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</si>
  <si>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</si>
  <si>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</si>
  <si>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</si>
  <si>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</si>
  <si>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</si>
  <si>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</si>
  <si>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</si>
  <si>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</si>
  <si>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</si>
  <si>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</si>
  <si>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</si>
  <si>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</si>
  <si>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</si>
  <si>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</si>
  <si>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</si>
  <si>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</si>
  <si>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</si>
  <si>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</si>
  <si>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</si>
  <si>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</si>
  <si>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</si>
  <si>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</si>
  <si>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</si>
  <si>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</si>
  <si>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</si>
  <si>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</si>
  <si>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</si>
  <si>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</si>
  <si>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</si>
  <si>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</si>
  <si>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</si>
  <si>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</si>
  <si>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</si>
  <si>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</si>
  <si>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</si>
  <si>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</si>
  <si>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</si>
  <si>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</si>
  <si>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</si>
  <si>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</si>
  <si>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</si>
  <si>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</si>
  <si>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</si>
  <si>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</si>
  <si>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</si>
  <si>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</si>
  <si>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</si>
  <si>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</si>
  <si>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</si>
  <si>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</si>
  <si>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</si>
  <si>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</si>
  <si>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</si>
  <si>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</si>
  <si>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</si>
  <si>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</si>
  <si>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</si>
  <si>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</si>
  <si>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</si>
  <si>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</si>
  <si>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</si>
  <si>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</si>
  <si>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</si>
  <si>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</si>
  <si>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</si>
  <si>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</si>
  <si>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</si>
  <si>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</si>
  <si>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</si>
  <si>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</si>
  <si>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</si>
  <si>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</si>
  <si>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</si>
  <si>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</si>
  <si>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</si>
  <si>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</si>
  <si>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</si>
  <si>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</si>
  <si>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</si>
  <si>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</si>
  <si>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</si>
  <si>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</si>
  <si>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</si>
  <si>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</si>
  <si>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</si>
  <si>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</si>
  <si>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</si>
  <si>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</si>
  <si>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</si>
  <si>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</si>
  <si>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</si>
  <si>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</si>
  <si>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</si>
  <si>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</si>
  <si>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</si>
  <si>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</si>
  <si>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</si>
  <si>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</si>
  <si>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</si>
  <si>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</si>
  <si>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</si>
  <si>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</si>
  <si>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</si>
  <si>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</si>
  <si>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</si>
  <si>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</si>
  <si>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</si>
  <si>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</si>
  <si>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</si>
  <si>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</si>
  <si>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</si>
  <si>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</si>
  <si>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</si>
  <si>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</si>
  <si>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</si>
  <si>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</si>
  <si>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</si>
  <si>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</si>
  <si>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</si>
  <si>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</si>
  <si>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</si>
  <si>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</si>
  <si>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</si>
  <si>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</si>
  <si>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</si>
  <si>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</si>
  <si>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</si>
  <si>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</si>
  <si>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</si>
  <si>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</si>
  <si>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</si>
  <si>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</si>
  <si>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</si>
  <si>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</si>
  <si>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</si>
  <si>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</si>
  <si>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</si>
  <si>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</si>
  <si>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</si>
  <si>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</si>
  <si>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</si>
  <si>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</si>
  <si>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</si>
  <si>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</si>
  <si>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</si>
  <si>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</si>
  <si>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</si>
  <si>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</si>
  <si>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</si>
  <si>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</si>
  <si>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</si>
  <si>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</si>
  <si>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</si>
  <si>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</si>
  <si>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</si>
  <si>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</si>
  <si>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</si>
  <si>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</si>
  <si>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</si>
  <si>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</si>
  <si>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</si>
  <si>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</si>
  <si>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</si>
  <si>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</si>
  <si>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</si>
  <si>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</si>
  <si>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</si>
  <si>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</si>
  <si>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</si>
  <si>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</si>
  <si>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</si>
  <si>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</si>
  <si>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</si>
  <si>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</si>
  <si>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</si>
  <si>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</si>
  <si>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</si>
  <si>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</si>
  <si>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</si>
  <si>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</si>
  <si>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</si>
  <si>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</si>
  <si>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</si>
  <si>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</si>
  <si>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</si>
  <si>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</si>
  <si>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</si>
  <si>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</si>
  <si>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</si>
  <si>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</si>
  <si>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</si>
  <si>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</si>
  <si>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</si>
  <si>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</si>
  <si>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</si>
  <si>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</si>
  <si>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</si>
  <si>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</si>
  <si>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</si>
  <si>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</si>
  <si>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</si>
  <si>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</si>
  <si>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</si>
  <si>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</si>
  <si>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</si>
  <si>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</si>
  <si>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</si>
  <si>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</si>
  <si>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</si>
  <si>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</si>
  <si>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</si>
  <si>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</si>
  <si>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</si>
  <si>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</si>
  <si>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</si>
  <si>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</si>
  <si>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</si>
  <si>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</si>
  <si>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</si>
  <si>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</si>
  <si>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</si>
  <si>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</si>
  <si>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</si>
  <si>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</si>
  <si>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</si>
  <si>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</si>
  <si>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</si>
  <si>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</si>
  <si>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</si>
  <si>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</si>
  <si>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</si>
  <si>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</si>
  <si>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</si>
  <si>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</si>
  <si>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</si>
  <si>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</si>
  <si>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</si>
  <si>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</si>
  <si>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</si>
  <si>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</si>
  <si>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</si>
  <si>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</si>
  <si>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</si>
  <si>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</si>
  <si>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</si>
  <si>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</si>
  <si>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</si>
  <si>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</si>
  <si>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</si>
  <si>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</si>
  <si>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</si>
  <si>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</si>
  <si>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</si>
  <si>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</si>
  <si>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</si>
  <si>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</si>
  <si>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</si>
  <si>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</si>
  <si>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</si>
  <si>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</si>
  <si>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</si>
  <si>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</si>
  <si>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</si>
  <si>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</si>
  <si>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</si>
  <si>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</si>
  <si>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</si>
  <si>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</si>
  <si>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</si>
  <si>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</si>
  <si>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</si>
  <si>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</si>
  <si>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</si>
  <si>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</si>
  <si>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</si>
  <si>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</si>
  <si>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</si>
  <si>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</si>
  <si>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</si>
  <si>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</si>
  <si>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</si>
  <si>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</si>
  <si>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</si>
  <si>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</si>
  <si>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</si>
  <si>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</si>
  <si>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</si>
  <si>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</si>
  <si>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</si>
  <si>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</si>
  <si>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</si>
  <si>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</si>
  <si>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</si>
  <si>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</si>
  <si>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</si>
  <si>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</si>
  <si>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</si>
  <si>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</si>
  <si>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</si>
  <si>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</si>
  <si>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</si>
  <si>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</si>
  <si>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</si>
  <si>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</si>
  <si>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</si>
  <si>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</si>
  <si>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</si>
  <si>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</si>
  <si>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</si>
  <si>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</si>
  <si>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</si>
  <si>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</si>
  <si>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</si>
  <si>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</si>
  <si>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</si>
  <si>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</si>
  <si>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</si>
  <si>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</si>
  <si>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</si>
  <si>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</si>
  <si>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</si>
  <si>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</si>
  <si>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</si>
  <si>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</si>
  <si>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</si>
  <si>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</si>
  <si>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</si>
  <si>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</si>
  <si>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</si>
  <si>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</si>
  <si>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</si>
  <si>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</si>
  <si>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</si>
  <si>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</si>
  <si>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</si>
  <si>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</si>
  <si>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</si>
  <si>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</si>
  <si>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</si>
  <si>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</si>
  <si>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</si>
  <si>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</si>
  <si>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</si>
  <si>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</si>
  <si>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</si>
  <si>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</si>
  <si>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</si>
  <si>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</si>
  <si>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</si>
  <si>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</si>
  <si>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</si>
  <si>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</si>
  <si>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</si>
  <si>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</si>
  <si>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</si>
  <si>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</si>
  <si>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</si>
  <si>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</si>
  <si>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</si>
  <si>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</si>
  <si>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</si>
  <si>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</si>
  <si>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</si>
  <si>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</si>
  <si>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</si>
  <si>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</si>
  <si>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</si>
  <si>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</si>
  <si>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</si>
  <si>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</si>
  <si>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</si>
  <si>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</si>
  <si>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</si>
  <si>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</si>
  <si>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</si>
  <si>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</si>
  <si>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</si>
  <si>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</si>
  <si>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</si>
  <si>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</si>
  <si>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</si>
  <si>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</si>
  <si>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</si>
  <si>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</si>
  <si>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</si>
  <si>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</si>
  <si>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</si>
  <si>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</si>
  <si>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</si>
  <si>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</si>
  <si>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</si>
  <si>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</si>
  <si>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</si>
  <si>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</si>
  <si>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</si>
  <si>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</si>
  <si>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</si>
  <si>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</si>
  <si>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</si>
  <si>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</si>
  <si>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</si>
  <si>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</si>
  <si>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</si>
  <si>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</si>
  <si>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</si>
  <si>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</si>
  <si>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</si>
  <si>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</si>
  <si>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</si>
  <si>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</si>
  <si>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</si>
  <si>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</si>
  <si>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</si>
  <si>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</si>
  <si>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</si>
  <si>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</si>
  <si>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</si>
  <si>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</si>
  <si>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</si>
  <si>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</si>
  <si>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</si>
  <si>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</si>
  <si>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</si>
  <si>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</si>
  <si>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</si>
  <si>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</si>
  <si>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</si>
  <si>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</si>
  <si>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</si>
  <si>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</si>
  <si>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</si>
  <si>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</si>
  <si>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</si>
  <si>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</si>
  <si>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</si>
  <si>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</si>
  <si>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</si>
  <si>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</si>
  <si>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</si>
  <si>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</si>
  <si>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</si>
  <si>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</si>
  <si>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</si>
  <si>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</si>
  <si>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</si>
  <si>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</si>
  <si>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</si>
  <si>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</si>
  <si>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</si>
  <si>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</si>
  <si>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</si>
  <si>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</si>
  <si>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</si>
  <si>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</si>
  <si>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</si>
  <si>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</si>
  <si>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</si>
  <si>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</si>
  <si>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</si>
  <si>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</si>
  <si>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</si>
  <si>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</si>
  <si>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</si>
  <si>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</si>
  <si>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</si>
  <si>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</si>
  <si>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</si>
  <si>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</si>
  <si>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</si>
  <si>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</si>
  <si>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</si>
  <si>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</si>
  <si>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</si>
  <si>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</si>
  <si>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</si>
  <si>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</si>
  <si>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</si>
  <si>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</si>
  <si>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</si>
  <si>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</si>
  <si>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</si>
  <si>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</si>
  <si>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</si>
  <si>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</si>
  <si>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</si>
  <si>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</si>
  <si>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</si>
  <si>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</si>
  <si>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</si>
  <si>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</si>
  <si>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</si>
  <si>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</si>
  <si>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</si>
  <si>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</si>
  <si>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</si>
  <si>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</si>
  <si>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</si>
  <si>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</si>
  <si>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</si>
  <si>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</si>
  <si>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</si>
  <si>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</si>
  <si>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</si>
  <si>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</si>
  <si>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</si>
  <si>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</si>
  <si>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</si>
  <si>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</si>
  <si>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</si>
  <si>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</si>
  <si>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</si>
  <si>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</si>
  <si>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</si>
  <si>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</si>
  <si>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</si>
  <si>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</si>
  <si>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</si>
  <si>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</si>
  <si>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</si>
  <si>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</si>
  <si>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</si>
  <si>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</si>
  <si>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</si>
  <si>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</si>
  <si>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</si>
  <si>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</si>
  <si>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</si>
  <si>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</si>
  <si>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</si>
  <si>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</si>
  <si>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</si>
  <si>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</si>
  <si>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</si>
  <si>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</si>
  <si>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</si>
  <si>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</si>
  <si>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</si>
  <si>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</si>
  <si>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</si>
  <si>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</si>
  <si>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</si>
  <si>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</si>
  <si>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</si>
  <si>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</si>
  <si>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</si>
  <si>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</si>
  <si>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</si>
  <si>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</si>
  <si>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</si>
  <si>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</si>
  <si>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</si>
  <si>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</si>
  <si>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</si>
  <si>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</si>
  <si>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</si>
  <si>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</si>
  <si>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</si>
  <si>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</si>
  <si>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</si>
  <si>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</si>
  <si>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</si>
  <si>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</si>
  <si>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</si>
  <si>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</si>
  <si>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</si>
  <si>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</si>
  <si>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</si>
  <si>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</si>
  <si>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</si>
  <si>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</si>
  <si>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</si>
  <si>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</si>
  <si>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</si>
  <si>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</si>
  <si>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</si>
  <si>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</si>
  <si>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</si>
  <si>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</si>
  <si>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</si>
  <si>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</si>
  <si>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</si>
  <si>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</si>
  <si>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</si>
  <si>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</si>
  <si>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</si>
  <si>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</si>
  <si>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</si>
  <si>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</si>
  <si>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</si>
  <si>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</si>
  <si>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</si>
  <si>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</si>
  <si>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</si>
  <si>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</si>
  <si>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</si>
  <si>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</si>
  <si>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</si>
  <si>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</si>
  <si>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</si>
  <si>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</si>
  <si>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</si>
  <si>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</si>
  <si>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</si>
  <si>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</si>
  <si>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</si>
  <si>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</si>
  <si>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</si>
  <si>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</si>
  <si>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</si>
  <si>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</si>
  <si>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</si>
  <si>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</si>
  <si>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</si>
  <si>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</si>
  <si>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</si>
  <si>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</si>
  <si>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</si>
  <si>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</si>
  <si>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</si>
  <si>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</si>
  <si>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</si>
  <si>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</si>
  <si>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</si>
  <si>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</si>
  <si>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</si>
  <si>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</si>
  <si>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</si>
  <si>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</si>
  <si>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</si>
  <si>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</si>
  <si>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</si>
  <si>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</si>
  <si>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</si>
  <si>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</si>
  <si>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</si>
  <si>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</si>
  <si>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</si>
  <si>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</si>
  <si>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</si>
  <si>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</si>
  <si>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</si>
  <si>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</si>
  <si>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</si>
  <si>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</si>
  <si>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</si>
  <si>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</si>
  <si>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</si>
  <si>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</si>
  <si>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</si>
  <si>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</si>
  <si>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</si>
  <si>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</si>
  <si>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</si>
  <si>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</si>
  <si>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</si>
  <si>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</si>
  <si>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</si>
  <si>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</si>
  <si>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</si>
  <si>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</si>
  <si>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</si>
  <si>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</si>
  <si>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</si>
  <si>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</si>
  <si>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</si>
  <si>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</si>
  <si>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</si>
  <si>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</si>
  <si>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</si>
  <si>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</si>
  <si>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</si>
  <si>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</si>
  <si>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</si>
  <si>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</si>
  <si>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</si>
  <si>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</si>
  <si>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</si>
  <si>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</si>
  <si>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</si>
  <si>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</si>
  <si>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</si>
  <si>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</si>
  <si>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</si>
  <si>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</si>
  <si>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</si>
  <si>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</si>
  <si>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</si>
  <si>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</si>
  <si>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</si>
  <si>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</si>
  <si>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</si>
  <si>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</si>
  <si>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</si>
  <si>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</si>
  <si>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</si>
  <si>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</si>
  <si>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</si>
  <si>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</si>
  <si>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</si>
  <si>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</si>
  <si>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</si>
  <si>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</si>
  <si>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</si>
  <si>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</si>
  <si>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</si>
  <si>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</si>
  <si>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</si>
  <si>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</si>
  <si>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</si>
  <si>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</si>
  <si>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</si>
  <si>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</si>
  <si>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</si>
  <si>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</si>
  <si>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</si>
  <si>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</si>
  <si>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</si>
  <si>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</si>
  <si>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</si>
  <si>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</si>
  <si>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</si>
  <si>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</si>
  <si>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</si>
  <si>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</si>
  <si>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</si>
  <si>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</si>
  <si>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</si>
  <si>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</si>
  <si>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</si>
  <si>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</si>
  <si>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</si>
  <si>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</si>
  <si>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</si>
  <si>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</si>
  <si>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</si>
  <si>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</si>
  <si>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</si>
  <si>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</si>
  <si>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</si>
  <si>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</si>
  <si>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</si>
  <si>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</si>
  <si>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</si>
  <si>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</si>
  <si>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</si>
  <si>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</si>
  <si>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</si>
  <si>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</si>
  <si>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</si>
  <si>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</si>
  <si>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</si>
  <si>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</si>
  <si>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</si>
  <si>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</si>
  <si>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</si>
  <si>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</si>
  <si>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</si>
  <si>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</si>
  <si>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</si>
  <si>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</si>
  <si>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</si>
  <si>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</si>
  <si>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</si>
  <si>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</si>
  <si>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</si>
  <si>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</si>
  <si>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</si>
  <si>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</si>
  <si>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</si>
  <si>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</si>
  <si>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</si>
  <si>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</si>
  <si>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</si>
  <si>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</si>
  <si>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</si>
  <si>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</si>
  <si>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</si>
  <si>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</si>
  <si>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</si>
  <si>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</si>
  <si>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</si>
  <si>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</si>
  <si>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</si>
  <si>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</si>
  <si>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</si>
  <si>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</si>
  <si>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</si>
  <si>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</si>
  <si>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</si>
  <si>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</si>
  <si>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</si>
  <si>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</si>
  <si>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</si>
  <si>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</si>
  <si>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</si>
  <si>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</si>
  <si>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</si>
  <si>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</si>
  <si>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</si>
  <si>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</si>
  <si>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</si>
  <si>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</si>
  <si>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</si>
  <si>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</si>
  <si>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</si>
  <si>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</si>
  <si>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</si>
  <si>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</si>
  <si>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</si>
  <si>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</si>
  <si>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</si>
  <si>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</si>
  <si>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</si>
  <si>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</si>
  <si>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</si>
  <si>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</si>
  <si>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</si>
  <si>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</si>
  <si>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</si>
  <si>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</si>
  <si>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</si>
  <si>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</si>
  <si>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</si>
  <si>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</si>
  <si>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</si>
  <si>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</si>
  <si>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</si>
  <si>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</si>
  <si>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</si>
  <si>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</si>
  <si>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</si>
  <si>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</si>
  <si>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</si>
  <si>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</si>
  <si>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</si>
  <si>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</si>
  <si>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</si>
  <si>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</si>
  <si>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</si>
  <si>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</si>
  <si>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</si>
  <si>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</si>
  <si>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</si>
  <si>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</si>
  <si>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</si>
  <si>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</si>
  <si>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</si>
  <si>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</si>
  <si>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</si>
  <si>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</si>
  <si>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</si>
  <si>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</si>
  <si>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</si>
  <si>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</si>
  <si>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</si>
  <si>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</si>
  <si>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</si>
  <si>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</si>
  <si>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</si>
  <si>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</si>
  <si>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</si>
  <si>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</si>
  <si>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</si>
  <si>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</si>
  <si>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</si>
  <si>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</si>
  <si>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</si>
  <si>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</si>
  <si>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</si>
  <si>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</si>
  <si>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</si>
  <si>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</si>
  <si>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</si>
  <si>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</si>
  <si>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</si>
  <si>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</si>
  <si>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</si>
  <si>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</si>
  <si>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</si>
  <si>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</si>
  <si>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</si>
  <si>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</si>
  <si>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</si>
  <si>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</si>
  <si>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</si>
  <si>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</si>
  <si>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</si>
  <si>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</si>
  <si>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</si>
  <si>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</si>
  <si>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</si>
  <si>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</si>
  <si>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</si>
  <si>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</si>
  <si>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</si>
  <si>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</si>
  <si>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</si>
  <si>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</si>
  <si>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</si>
  <si>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</si>
  <si>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</si>
  <si>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</si>
  <si>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</si>
  <si>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</si>
  <si>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</si>
  <si>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</si>
  <si>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</si>
  <si>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</si>
  <si>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</si>
  <si>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</si>
  <si>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</si>
  <si>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</si>
  <si>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</si>
  <si>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</si>
  <si>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</si>
  <si>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</si>
  <si>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</si>
  <si>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</si>
  <si>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</si>
  <si>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</si>
  <si>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</si>
  <si>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</si>
  <si>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</si>
  <si>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</si>
  <si>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</si>
  <si>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</si>
  <si>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</si>
  <si>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</si>
  <si>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</si>
  <si>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</si>
  <si>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</si>
  <si>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</si>
  <si>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</si>
  <si>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</si>
  <si>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</si>
  <si>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</si>
  <si>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</si>
  <si>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</si>
  <si>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</si>
  <si>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</si>
  <si>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</si>
  <si>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</si>
  <si>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</si>
  <si>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</si>
  <si>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</si>
  <si>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</si>
  <si>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</si>
  <si>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</si>
  <si>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</si>
  <si>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</si>
  <si>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</si>
  <si>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</si>
  <si>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</si>
  <si>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</si>
  <si>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</si>
  <si>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</si>
  <si>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</si>
  <si>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</si>
  <si>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</si>
  <si>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</si>
  <si>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</si>
  <si>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</si>
  <si>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</si>
  <si>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</si>
  <si>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</si>
  <si>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</si>
  <si>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</si>
  <si>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</si>
  <si>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</si>
  <si>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</si>
  <si>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</si>
  <si>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</si>
  <si>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</si>
  <si>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</si>
  <si>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</si>
  <si>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</si>
  <si>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</si>
  <si>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</si>
  <si>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</si>
  <si>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</si>
  <si>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</si>
  <si>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</si>
  <si>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</si>
  <si>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</si>
  <si>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</si>
  <si>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</si>
  <si>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</si>
  <si>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</si>
  <si>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</si>
  <si>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</si>
  <si>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</si>
  <si>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</si>
  <si>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</si>
  <si>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</si>
  <si>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</si>
  <si>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</si>
  <si>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</si>
  <si>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</si>
  <si>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</si>
  <si>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</si>
  <si>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</si>
  <si>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</si>
  <si>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</si>
  <si>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</si>
  <si>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</si>
  <si>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</si>
  <si>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</si>
  <si>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</si>
  <si>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</si>
  <si>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</si>
  <si>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</si>
  <si>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</si>
  <si>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</si>
  <si>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</si>
  <si>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</si>
  <si>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</si>
  <si>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</si>
  <si>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</si>
  <si>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</si>
  <si>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</si>
  <si>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</si>
  <si>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</si>
  <si>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</si>
  <si>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</si>
  <si>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</si>
  <si>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</si>
  <si>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</si>
  <si>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</si>
  <si>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</si>
  <si>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</si>
  <si>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</si>
  <si>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</si>
  <si>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</si>
  <si>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</si>
  <si>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</si>
  <si>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</si>
  <si>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</si>
  <si>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</si>
  <si>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</si>
  <si>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</si>
  <si>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</si>
  <si>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</si>
  <si>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</si>
  <si>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</si>
  <si>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</si>
  <si>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</si>
  <si>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</si>
  <si>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</si>
  <si>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</si>
  <si>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</si>
  <si>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</si>
  <si>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</si>
  <si>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</si>
  <si>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</si>
  <si>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</si>
  <si>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</si>
  <si>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</si>
  <si>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</si>
  <si>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</si>
  <si>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</si>
  <si>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</si>
  <si>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</si>
  <si>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</si>
  <si>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</si>
  <si>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</si>
  <si>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</si>
  <si>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</si>
  <si>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</si>
  <si>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</si>
  <si>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</si>
  <si>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</si>
  <si>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</si>
  <si>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</si>
  <si>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</si>
  <si>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</si>
  <si>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</si>
  <si>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</si>
  <si>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</si>
  <si>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</si>
  <si>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</si>
  <si>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</si>
  <si>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</si>
  <si>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</si>
  <si>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</si>
  <si>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</si>
  <si>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</si>
  <si>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</si>
  <si>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</si>
  <si>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</si>
  <si>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</si>
  <si>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</si>
  <si>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</si>
  <si>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</si>
  <si>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</si>
  <si>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</si>
  <si>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</si>
  <si>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</si>
  <si>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</si>
  <si>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</si>
  <si>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</si>
  <si>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</si>
  <si>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</si>
  <si>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</si>
  <si>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</si>
  <si>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</si>
  <si>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</si>
  <si>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</si>
  <si>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</si>
  <si>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</si>
  <si>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</si>
  <si>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</si>
  <si>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</si>
  <si>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</si>
  <si>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</si>
  <si>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</si>
  <si>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</si>
  <si>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</si>
  <si>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</si>
  <si>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</si>
  <si>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</si>
  <si>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</si>
  <si>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</si>
  <si>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</si>
  <si>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</si>
  <si>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</si>
  <si>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</si>
  <si>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</si>
  <si>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</si>
  <si>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</si>
  <si>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</si>
  <si>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</si>
  <si>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</si>
  <si>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</si>
  <si>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</si>
  <si>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</si>
  <si>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</si>
  <si>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</si>
  <si>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</si>
  <si>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</si>
  <si>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</si>
  <si>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</si>
  <si>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</si>
  <si>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</si>
  <si>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</si>
  <si>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</si>
  <si>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</si>
  <si>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</si>
  <si>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</si>
  <si>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</si>
  <si>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</si>
  <si>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</si>
  <si>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</si>
  <si>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</si>
  <si>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</si>
  <si>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</si>
  <si>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</si>
  <si>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</si>
  <si>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</si>
  <si>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</si>
  <si>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</si>
  <si>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</si>
  <si>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</si>
  <si>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</si>
  <si>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</si>
  <si>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</si>
  <si>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</si>
  <si>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</si>
  <si>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</si>
  <si>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</si>
  <si>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</si>
  <si>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</si>
  <si>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</si>
  <si>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</si>
  <si>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</si>
  <si>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</si>
  <si>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</si>
  <si>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</si>
  <si>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</si>
  <si>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</si>
  <si>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</si>
  <si>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</si>
  <si>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</si>
  <si>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</si>
  <si>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</si>
  <si>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</si>
  <si>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</si>
  <si>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</si>
  <si>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</si>
  <si>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</si>
  <si>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</si>
  <si>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</si>
  <si>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</si>
  <si>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</si>
  <si>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</si>
  <si>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</si>
  <si>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</si>
  <si>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</si>
  <si>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</si>
  <si>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</si>
  <si>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</si>
  <si>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</si>
  <si>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</si>
  <si>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</si>
  <si>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</si>
  <si>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</si>
  <si>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</si>
  <si>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</si>
  <si>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</si>
  <si>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</si>
  <si>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</si>
  <si>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</si>
  <si>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</si>
  <si>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</si>
  <si>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</si>
  <si>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</si>
  <si>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</si>
  <si>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</si>
  <si>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</si>
  <si>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</si>
  <si>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</si>
  <si>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</si>
  <si>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</si>
  <si>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</si>
  <si>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</si>
  <si>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</si>
  <si>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</si>
  <si>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</si>
  <si>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</si>
  <si>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</si>
  <si>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</si>
  <si>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</si>
  <si>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</si>
  <si>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</si>
  <si>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</si>
  <si>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</si>
  <si>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</si>
  <si>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</si>
  <si>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</si>
  <si>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</si>
  <si>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</si>
  <si>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</si>
  <si>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</si>
  <si>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</si>
  <si>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</si>
  <si>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</si>
  <si>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</si>
  <si>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</si>
  <si>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</si>
  <si>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</si>
  <si>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</si>
  <si>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</si>
  <si>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</si>
  <si>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</si>
  <si>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</si>
  <si>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</si>
  <si>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</si>
  <si>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</si>
  <si>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</si>
  <si>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</si>
  <si>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</si>
  <si>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</si>
  <si>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</si>
  <si>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</si>
  <si>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</si>
  <si>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</si>
  <si>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</si>
  <si>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</si>
  <si>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</si>
  <si>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</si>
  <si>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</si>
  <si>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</si>
  <si>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</si>
  <si>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</si>
  <si>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</si>
  <si>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</si>
  <si>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</si>
  <si>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</si>
  <si>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</si>
  <si>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</si>
  <si>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</si>
  <si>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</si>
  <si>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</si>
  <si>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</si>
  <si>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</si>
  <si>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</si>
  <si>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</si>
  <si>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</si>
  <si>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</si>
  <si>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</si>
  <si>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</si>
  <si>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</si>
  <si>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</si>
  <si>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</si>
  <si>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</si>
  <si>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</si>
  <si>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</si>
  <si>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</si>
  <si>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</si>
  <si>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</si>
  <si>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</si>
  <si>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</si>
  <si>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</si>
  <si>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</si>
  <si>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</si>
  <si>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</si>
  <si>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</si>
  <si>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</si>
  <si>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</si>
  <si>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</si>
  <si>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</si>
  <si>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</si>
  <si>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</si>
  <si>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</si>
  <si>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</si>
  <si>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</si>
  <si>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</si>
  <si>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</si>
  <si>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</si>
  <si>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</si>
  <si>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</si>
  <si>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</si>
  <si>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</si>
  <si>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</si>
  <si>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</si>
  <si>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</si>
  <si>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</si>
  <si>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</si>
  <si>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</si>
  <si>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</si>
  <si>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</si>
  <si>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</si>
  <si>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</si>
  <si>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</si>
  <si>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</si>
  <si>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</si>
  <si>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</si>
  <si>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</si>
  <si>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</si>
  <si>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</si>
  <si>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</si>
  <si>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</si>
  <si>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</si>
  <si>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</si>
  <si>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</si>
  <si>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</si>
  <si>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</si>
  <si>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</si>
  <si>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</si>
  <si>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</si>
  <si>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</si>
  <si>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</si>
  <si>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</si>
  <si>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</si>
  <si>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</si>
  <si>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</si>
  <si>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</si>
  <si>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</si>
  <si>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</si>
  <si>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</si>
  <si>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</si>
  <si>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</si>
  <si>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</si>
  <si>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</si>
  <si>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</si>
  <si>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</si>
  <si>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</si>
  <si>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</si>
  <si>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</si>
  <si>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</si>
  <si>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</si>
  <si>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</si>
  <si>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</si>
  <si>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</si>
  <si>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</si>
  <si>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</si>
  <si>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</si>
  <si>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</si>
  <si>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</si>
  <si>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</si>
  <si>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</si>
  <si>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</si>
  <si>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</si>
  <si>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</si>
  <si>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</si>
  <si>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</si>
  <si>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</si>
  <si>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</si>
  <si>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</si>
  <si>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</si>
  <si>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</si>
  <si>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</si>
  <si>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</si>
  <si>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</si>
  <si>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</si>
  <si>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</si>
  <si>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</si>
  <si>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</si>
  <si>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</si>
  <si>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</si>
  <si>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</si>
  <si>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</si>
  <si>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</si>
  <si>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</si>
  <si>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</si>
  <si>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</si>
  <si>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</si>
  <si>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</si>
  <si>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</si>
  <si>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</si>
  <si>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</si>
  <si>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</si>
  <si>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</si>
  <si>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</si>
  <si>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</si>
  <si>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</si>
  <si>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</si>
  <si>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</si>
  <si>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</si>
  <si>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</si>
  <si>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</si>
  <si>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</si>
  <si>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</si>
  <si>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</si>
  <si>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</si>
  <si>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</si>
  <si>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</si>
  <si>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</si>
  <si>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</si>
  <si>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</si>
  <si>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</si>
  <si>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</si>
  <si>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</si>
  <si>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</si>
  <si>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</si>
  <si>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</si>
  <si>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</si>
  <si>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</si>
  <si>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</si>
  <si>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</si>
  <si>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</si>
  <si>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</si>
  <si>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</si>
  <si>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</si>
  <si>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</si>
  <si>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</si>
  <si>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</si>
  <si>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</si>
  <si>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</si>
  <si>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</si>
  <si>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</si>
  <si>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</si>
  <si>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</si>
  <si>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</si>
  <si>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</si>
  <si>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</si>
  <si>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</si>
  <si>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</si>
  <si>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</si>
  <si>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</si>
  <si>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</si>
  <si>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</si>
  <si>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</si>
  <si>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</si>
  <si>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</si>
  <si>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</si>
  <si>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</si>
  <si>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</si>
  <si>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</si>
  <si>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</si>
  <si>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</si>
  <si>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</si>
  <si>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</si>
  <si>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</si>
  <si>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</si>
  <si>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</si>
  <si>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</si>
  <si>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</si>
  <si>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</si>
  <si>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</si>
  <si>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</si>
  <si>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</si>
  <si>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</si>
  <si>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</si>
  <si>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</si>
  <si>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</si>
  <si>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</si>
  <si>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</si>
  <si>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</si>
  <si>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</si>
  <si>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</si>
  <si>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</si>
  <si>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</si>
  <si>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</si>
  <si>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</si>
  <si>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</si>
  <si>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</si>
  <si>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</si>
  <si>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</si>
  <si>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</si>
  <si>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</si>
  <si>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</si>
  <si>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</si>
  <si>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</si>
  <si>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</si>
  <si>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</si>
  <si>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</si>
  <si>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</si>
  <si>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</si>
  <si>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</si>
  <si>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</si>
  <si>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</si>
  <si>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</si>
  <si>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</si>
  <si>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</si>
  <si>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</si>
  <si>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</si>
  <si>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</si>
  <si>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</si>
  <si>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</si>
  <si>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</si>
  <si>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</si>
  <si>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</si>
  <si>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</si>
  <si>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</si>
  <si>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</si>
  <si>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</si>
  <si>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</si>
  <si>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</si>
  <si>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</si>
  <si>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</si>
  <si>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</si>
  <si>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</si>
  <si>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</si>
  <si>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</si>
  <si>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</si>
  <si>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</si>
  <si>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</si>
  <si>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</si>
  <si>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</si>
  <si>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</si>
  <si>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</si>
  <si>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</si>
  <si>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</si>
  <si>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</si>
  <si>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</si>
  <si>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</si>
  <si>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</si>
  <si>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</si>
  <si>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</si>
  <si>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</si>
  <si>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</si>
  <si>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</si>
  <si>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</si>
  <si>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</si>
  <si>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</si>
  <si>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</si>
  <si>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</si>
  <si>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</si>
  <si>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</si>
  <si>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</si>
  <si>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</si>
  <si>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</si>
  <si>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</si>
  <si>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</si>
  <si>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</si>
  <si>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</si>
  <si>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</si>
  <si>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</si>
  <si>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</si>
  <si>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</si>
  <si>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</si>
  <si>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</si>
  <si>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</si>
  <si>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</si>
  <si>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</si>
  <si>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</si>
  <si>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</si>
  <si>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</si>
  <si>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</si>
  <si>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</si>
  <si>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</si>
  <si>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</si>
  <si>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</si>
  <si>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</si>
  <si>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</si>
  <si>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</si>
  <si>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</si>
  <si>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</si>
  <si>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</si>
  <si>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</si>
  <si>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</si>
  <si>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</si>
  <si>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</si>
  <si>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</si>
  <si>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</si>
  <si>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</si>
  <si>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</si>
  <si>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</si>
  <si>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</si>
  <si>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</si>
  <si>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</si>
  <si>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</si>
  <si>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</si>
  <si>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</si>
  <si>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</si>
  <si>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</si>
  <si>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</si>
  <si>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</si>
  <si>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</si>
  <si>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</si>
  <si>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</si>
  <si>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</si>
  <si>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</si>
  <si>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</si>
  <si>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</si>
  <si>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</si>
  <si>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</si>
  <si>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</si>
  <si>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</si>
  <si>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</si>
  <si>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</si>
  <si>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</si>
  <si>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</si>
  <si>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</si>
  <si>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</si>
  <si>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</si>
  <si>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</si>
  <si>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</si>
  <si>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</si>
  <si>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</si>
  <si>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</si>
  <si>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</si>
  <si>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</si>
  <si>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</si>
  <si>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</si>
  <si>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</si>
  <si>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</si>
  <si>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</si>
  <si>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</si>
  <si>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</si>
  <si>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</si>
  <si>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</si>
  <si>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</si>
  <si>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</si>
  <si>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</si>
  <si>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</si>
  <si>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</si>
  <si>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</si>
  <si>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</si>
  <si>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</si>
  <si>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</si>
  <si>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</si>
  <si>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</si>
  <si>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</si>
  <si>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</si>
  <si>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</si>
  <si>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</si>
  <si>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</si>
  <si>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</si>
  <si>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</si>
  <si>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</si>
  <si>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</si>
  <si>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</si>
  <si>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</si>
  <si>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</si>
  <si>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</si>
  <si>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</si>
  <si>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</si>
  <si>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</si>
  <si>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</si>
  <si>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</si>
  <si>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</si>
  <si>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</si>
  <si>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</si>
  <si>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</si>
  <si>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</si>
  <si>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</si>
  <si>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</si>
  <si>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</si>
  <si>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</si>
  <si>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</si>
  <si>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</si>
  <si>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</si>
  <si>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</si>
  <si>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</si>
  <si>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</si>
  <si>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</si>
  <si>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</si>
  <si>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</si>
  <si>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</si>
  <si>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</si>
  <si>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</si>
  <si>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</si>
  <si>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</si>
  <si>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</si>
  <si>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</si>
  <si>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</si>
  <si>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</si>
  <si>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</si>
  <si>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</si>
  <si>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</si>
  <si>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</si>
  <si>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</si>
  <si>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</si>
  <si>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</si>
  <si>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</si>
  <si>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</si>
  <si>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</si>
  <si>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</si>
  <si>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</si>
  <si>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</si>
  <si>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</si>
  <si>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</si>
  <si>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</si>
  <si>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</si>
  <si>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</si>
  <si>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</si>
  <si>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</si>
  <si>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</si>
  <si>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</si>
  <si>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</si>
  <si>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</si>
  <si>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</si>
  <si>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</si>
  <si>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</si>
  <si>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</si>
  <si>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</si>
  <si>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</si>
  <si>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</si>
  <si>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</si>
  <si>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</si>
  <si>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</si>
  <si>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</si>
  <si>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</si>
  <si>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</si>
  <si>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</si>
  <si>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</si>
  <si>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</si>
  <si>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</si>
  <si>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</si>
  <si>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</si>
  <si>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</si>
  <si>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</si>
  <si>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</si>
  <si>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</si>
  <si>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</si>
  <si>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</si>
  <si>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</si>
  <si>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</si>
  <si>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</si>
  <si>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</si>
  <si>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</si>
  <si>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</si>
  <si>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</si>
  <si>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</si>
  <si>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</si>
  <si>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</si>
  <si>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</si>
  <si>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</si>
  <si>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</si>
  <si>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</si>
  <si>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</si>
  <si>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</si>
  <si>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</si>
  <si>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</si>
  <si>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</si>
  <si>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</si>
  <si>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</si>
  <si>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</si>
  <si>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</si>
  <si>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</si>
  <si>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</si>
  <si>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</si>
  <si>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</si>
  <si>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</si>
  <si>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</si>
  <si>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</si>
  <si>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</si>
  <si>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</si>
  <si>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</si>
  <si>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</si>
  <si>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</si>
  <si>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</si>
  <si>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</si>
  <si>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</si>
  <si>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</si>
  <si>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</si>
  <si>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</si>
  <si>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</si>
  <si>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</si>
  <si>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</si>
  <si>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</si>
  <si>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</si>
  <si>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</si>
  <si>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</si>
  <si>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</si>
  <si>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</si>
  <si>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</si>
  <si>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</si>
  <si>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</si>
  <si>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</si>
  <si>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</si>
  <si>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</si>
  <si>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</si>
  <si>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</si>
  <si>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</si>
  <si>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</si>
  <si>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</si>
  <si>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</si>
  <si>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</si>
  <si>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</si>
  <si>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</si>
  <si>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</si>
  <si>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</si>
  <si>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</si>
  <si>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</si>
  <si>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</si>
  <si>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</si>
  <si>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</si>
  <si>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</si>
  <si>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</si>
  <si>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</si>
  <si>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</si>
  <si>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</si>
  <si>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</si>
  <si>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</si>
  <si>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</si>
  <si>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</si>
  <si>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</si>
  <si>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</si>
  <si>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</si>
  <si>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</si>
  <si>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</si>
  <si>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</si>
  <si>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</si>
  <si>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</si>
  <si>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</si>
  <si>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</si>
  <si>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</si>
  <si>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</si>
  <si>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</si>
  <si>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</si>
  <si>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</si>
  <si>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</si>
  <si>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</si>
  <si>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</si>
  <si>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</si>
  <si>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</si>
  <si>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</si>
  <si>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</si>
  <si>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</si>
  <si>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</si>
  <si>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</si>
  <si>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</si>
  <si>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</si>
  <si>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</si>
  <si>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</si>
  <si>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</si>
  <si>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</si>
  <si>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</si>
  <si>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</si>
  <si>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</si>
  <si>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</si>
  <si>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</si>
  <si>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</si>
  <si>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</si>
  <si>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</si>
  <si>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</si>
  <si>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</si>
  <si>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</si>
  <si>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</si>
  <si>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</si>
  <si>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</si>
  <si>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</si>
  <si>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</si>
  <si>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</si>
  <si>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</si>
  <si>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</si>
  <si>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</si>
  <si>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</si>
  <si>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</si>
  <si>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</si>
  <si>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</si>
  <si>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</si>
  <si>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</si>
  <si>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</si>
  <si>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</si>
  <si>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</si>
  <si>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</si>
  <si>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</si>
  <si>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</si>
  <si>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</si>
  <si>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</si>
  <si>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</si>
  <si>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</si>
  <si>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</si>
  <si>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</si>
  <si>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</si>
  <si>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</si>
  <si>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</si>
  <si>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</si>
  <si>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</si>
  <si>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</si>
  <si>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</si>
  <si>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</si>
  <si>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</si>
  <si>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</si>
  <si>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</si>
  <si>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</si>
  <si>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</si>
  <si>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</si>
  <si>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</si>
  <si>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</si>
  <si>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</si>
  <si>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</si>
  <si>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</si>
  <si>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</si>
  <si>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</si>
  <si>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</si>
  <si>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</si>
  <si>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</si>
  <si>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</si>
  <si>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</si>
  <si>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</si>
  <si>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</si>
  <si>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</si>
  <si>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</si>
  <si>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</si>
  <si>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</si>
  <si>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</si>
  <si>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</si>
  <si>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</si>
  <si>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</si>
  <si>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</si>
  <si>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</si>
  <si>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</si>
  <si>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</si>
  <si>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</si>
  <si>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</si>
  <si>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</si>
  <si>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</si>
  <si>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</si>
  <si>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</si>
  <si>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</si>
  <si>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</si>
  <si>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</si>
  <si>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</si>
  <si>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</si>
  <si>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</si>
  <si>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</si>
  <si>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</si>
  <si>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</si>
  <si>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</si>
  <si>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</si>
  <si>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</si>
  <si>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</si>
  <si>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</si>
  <si>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</si>
  <si>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</si>
  <si>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</si>
  <si>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</si>
  <si>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</si>
  <si>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</si>
  <si>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</si>
  <si>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</si>
  <si>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</si>
  <si>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</si>
  <si>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</si>
  <si>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</si>
  <si>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</si>
  <si>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</si>
  <si>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</si>
  <si>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</si>
  <si>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</si>
  <si>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</si>
  <si>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</si>
  <si>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</si>
  <si>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</si>
  <si>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</si>
  <si>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</si>
  <si>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</si>
  <si>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</si>
  <si>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</si>
  <si>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</si>
  <si>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</si>
  <si>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</si>
  <si>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</si>
  <si>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</si>
  <si>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</si>
  <si>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</si>
  <si>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</si>
  <si>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</si>
  <si>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</si>
  <si>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</si>
  <si>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</si>
  <si>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</si>
  <si>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</si>
  <si>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</si>
  <si>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</si>
  <si>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</si>
  <si>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</si>
  <si>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</si>
  <si>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</si>
  <si>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</si>
  <si>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</si>
  <si>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</si>
  <si>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</si>
  <si>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</si>
  <si>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</si>
  <si>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</si>
  <si>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</si>
  <si>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</si>
  <si>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</si>
  <si>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</si>
  <si>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</si>
  <si>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</si>
  <si>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</si>
  <si>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</si>
  <si>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</si>
  <si>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</si>
  <si>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</si>
  <si>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</si>
  <si>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</si>
  <si>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</si>
  <si>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</si>
  <si>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</si>
  <si>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</si>
  <si>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</si>
  <si>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</si>
  <si>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</si>
  <si>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</si>
  <si>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</si>
  <si>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</si>
  <si>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</si>
  <si>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</si>
  <si>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</si>
  <si>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</si>
  <si>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</si>
  <si>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</si>
  <si>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</si>
  <si>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</si>
  <si>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</si>
  <si>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</si>
  <si>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</si>
  <si>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</si>
  <si>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</si>
  <si>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</si>
  <si>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</si>
  <si>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</si>
  <si>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</si>
  <si>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</si>
  <si>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</si>
  <si>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</si>
  <si>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</si>
  <si>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</si>
  <si>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</si>
  <si>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</si>
  <si>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</si>
  <si>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</si>
  <si>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</si>
  <si>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</si>
  <si>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</si>
  <si>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</si>
  <si>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</si>
  <si>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</si>
  <si>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</si>
  <si>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</si>
  <si>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</si>
  <si>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</si>
  <si>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</si>
  <si>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</si>
  <si>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</si>
  <si>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</si>
  <si>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</si>
  <si>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</si>
  <si>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</si>
  <si>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</si>
  <si>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</si>
  <si>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</si>
  <si>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</si>
  <si>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</si>
  <si>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</si>
  <si>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</si>
  <si>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</si>
  <si>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</si>
  <si>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</si>
  <si>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</si>
  <si>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</si>
  <si>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</si>
  <si>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</si>
  <si>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</si>
  <si>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</si>
  <si>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</si>
  <si>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</si>
  <si>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</si>
  <si>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</si>
  <si>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</si>
  <si>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</si>
  <si>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</si>
  <si>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</si>
  <si>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</si>
  <si>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</si>
  <si>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</si>
  <si>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</si>
  <si>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</si>
  <si>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</si>
  <si>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</si>
  <si>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</si>
  <si>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</si>
  <si>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</si>
  <si>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</si>
  <si>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</si>
  <si>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</si>
  <si>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</si>
  <si>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</si>
  <si>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</si>
  <si>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</si>
  <si>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</si>
  <si>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</si>
  <si>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</si>
  <si>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</si>
  <si>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</si>
  <si>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</si>
  <si>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</si>
  <si>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</si>
  <si>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</si>
  <si>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</si>
  <si>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</si>
  <si>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</si>
  <si>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</si>
  <si>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</si>
  <si>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</si>
  <si>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</si>
  <si>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</si>
  <si>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</si>
  <si>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</si>
  <si>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</si>
  <si>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</si>
  <si>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</si>
  <si>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</si>
  <si>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</si>
  <si>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</si>
  <si>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</si>
  <si>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</si>
  <si>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</si>
  <si>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</si>
  <si>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</si>
  <si>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</si>
  <si>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</si>
  <si>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</si>
  <si>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</si>
  <si>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</si>
  <si>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</si>
  <si>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</si>
  <si>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</si>
  <si>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</si>
  <si>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</si>
  <si>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</si>
  <si>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</si>
  <si>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</si>
  <si>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</si>
  <si>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</si>
  <si>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</si>
  <si>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</si>
  <si>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</si>
  <si>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</si>
  <si>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</si>
  <si>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</si>
  <si>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</si>
  <si>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</si>
  <si>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</si>
  <si>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</si>
  <si>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</si>
  <si>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</si>
  <si>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</si>
  <si>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</si>
  <si>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</si>
  <si>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</si>
  <si>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</si>
  <si>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</si>
  <si>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</si>
  <si>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</si>
  <si>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</si>
  <si>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</si>
  <si>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</si>
  <si>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</si>
  <si>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</si>
  <si>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</si>
  <si>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</si>
  <si>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</si>
  <si>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</si>
  <si>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</si>
  <si>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</si>
  <si>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</si>
  <si>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</si>
  <si>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</si>
  <si>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</si>
  <si>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</si>
  <si>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</si>
  <si>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</si>
  <si>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</si>
  <si>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</si>
  <si>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</si>
  <si>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</si>
  <si>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</si>
  <si>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</si>
  <si>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</si>
  <si>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</si>
  <si>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</si>
  <si>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</si>
  <si>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</si>
  <si>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</si>
  <si>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</si>
  <si>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</si>
  <si>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</si>
  <si>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</si>
  <si>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</si>
  <si>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</si>
  <si>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</si>
  <si>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</si>
  <si>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</si>
  <si>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</si>
  <si>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</si>
  <si>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</si>
  <si>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</si>
  <si>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</si>
  <si>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</si>
  <si>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</si>
  <si>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</si>
  <si>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</si>
  <si>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</si>
  <si>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</si>
  <si>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</si>
  <si>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</si>
  <si>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</si>
  <si>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</si>
  <si>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</si>
  <si>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</si>
  <si>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</si>
  <si>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</si>
  <si>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</si>
  <si>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</si>
  <si>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</si>
  <si>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</si>
  <si>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</si>
  <si>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</si>
  <si>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</si>
  <si>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</si>
  <si>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</si>
  <si>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</si>
  <si>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</si>
  <si>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</si>
  <si>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</si>
  <si>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</si>
  <si>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</si>
  <si>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</si>
  <si>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</si>
  <si>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</si>
  <si>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</si>
  <si>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</si>
  <si>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</si>
  <si>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</si>
  <si>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</si>
  <si>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</si>
  <si>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</si>
  <si>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</si>
  <si>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</si>
  <si>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</si>
  <si>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</si>
  <si>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</si>
  <si>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</si>
  <si>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</si>
  <si>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</si>
  <si>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</si>
  <si>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</si>
  <si>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</si>
  <si>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</si>
  <si>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</si>
  <si>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</si>
  <si>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</si>
  <si>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</si>
  <si>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</si>
  <si>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</si>
  <si>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</si>
  <si>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</si>
  <si>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</si>
  <si>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</si>
  <si>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</si>
  <si>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</si>
  <si>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</si>
  <si>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</si>
  <si>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</si>
  <si>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</si>
  <si>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</si>
  <si>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</si>
  <si>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</si>
  <si>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</si>
  <si>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</si>
  <si>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</si>
  <si>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</si>
  <si>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</si>
  <si>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</si>
  <si>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</si>
  <si>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</si>
  <si>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</si>
  <si>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</si>
  <si>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</si>
  <si>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</si>
  <si>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</si>
  <si>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</si>
  <si>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</si>
  <si>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</si>
  <si>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</si>
  <si>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</si>
  <si>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</si>
  <si>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</si>
  <si>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</si>
  <si>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</si>
  <si>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</si>
  <si>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</si>
  <si>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</si>
  <si>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</si>
  <si>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</si>
  <si>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</si>
  <si>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</si>
  <si>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</si>
  <si>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</si>
  <si>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</si>
  <si>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</si>
  <si>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</si>
  <si>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</si>
  <si>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</si>
  <si>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</si>
  <si>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</si>
  <si>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</si>
  <si>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</si>
  <si>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</si>
  <si>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</si>
  <si>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</si>
  <si>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</si>
  <si>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</si>
  <si>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</si>
  <si>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</si>
  <si>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</si>
  <si>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</si>
  <si>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</si>
  <si>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</si>
  <si>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</si>
  <si>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</si>
  <si>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</si>
  <si>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</si>
  <si>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</si>
  <si>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</si>
  <si>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</si>
  <si>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</si>
  <si>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</si>
  <si>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</si>
  <si>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</si>
  <si>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</si>
  <si>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</si>
  <si>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</si>
  <si>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</si>
  <si>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</si>
  <si>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</si>
  <si>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</si>
  <si>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</si>
  <si>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</si>
  <si>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</si>
  <si>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</si>
  <si>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</si>
  <si>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</si>
  <si>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</si>
  <si>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</si>
  <si>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</si>
  <si>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</si>
  <si>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</si>
  <si>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</si>
  <si>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</si>
  <si>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</si>
  <si>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</si>
  <si>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</si>
  <si>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</si>
  <si>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</si>
  <si>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</si>
  <si>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</si>
  <si>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</si>
  <si>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</si>
  <si>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</si>
  <si>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</si>
  <si>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</si>
  <si>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</si>
  <si>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</si>
  <si>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</si>
  <si>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</si>
  <si>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</si>
  <si>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</si>
  <si>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</si>
  <si>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</si>
  <si>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</si>
  <si>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</si>
  <si>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</si>
  <si>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</si>
  <si>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</si>
  <si>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</si>
  <si>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</si>
  <si>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</si>
  <si>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</si>
  <si>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</si>
  <si>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</si>
  <si>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</si>
  <si>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</si>
  <si>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</si>
  <si>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</si>
  <si>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</si>
  <si>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</si>
  <si>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</si>
  <si>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</si>
  <si>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</si>
  <si>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</si>
  <si>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</si>
  <si>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</si>
  <si>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</si>
  <si>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</si>
  <si>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</si>
  <si>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</si>
  <si>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</si>
  <si>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</si>
  <si>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</si>
  <si>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</si>
  <si>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</si>
  <si>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</si>
  <si>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</si>
  <si>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</si>
  <si>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</si>
  <si>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</si>
  <si>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</si>
  <si>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</si>
  <si>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</si>
  <si>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</si>
  <si>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</si>
  <si>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</si>
  <si>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</si>
  <si>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</si>
  <si>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</si>
  <si>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</si>
  <si>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</si>
  <si>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</si>
  <si>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</si>
  <si>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</si>
  <si>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</si>
  <si>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</si>
  <si>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</si>
  <si>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</si>
  <si>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</si>
  <si>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</si>
  <si>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</si>
  <si>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</si>
  <si>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</si>
  <si>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</si>
  <si>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</si>
  <si>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</si>
  <si>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</si>
  <si>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</si>
  <si>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</si>
  <si>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</si>
  <si>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</si>
  <si>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</si>
  <si>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</si>
  <si>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</si>
  <si>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</si>
  <si>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</si>
  <si>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</si>
  <si>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</si>
  <si>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</si>
  <si>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</si>
  <si>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</si>
  <si>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</si>
  <si>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</si>
  <si>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</si>
  <si>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</si>
  <si>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</si>
  <si>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</si>
  <si>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</si>
  <si>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</si>
  <si>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</si>
  <si>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</si>
  <si>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</si>
  <si>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</si>
  <si>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</si>
  <si>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</si>
  <si>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</si>
  <si>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</si>
  <si>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</si>
  <si>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</si>
  <si>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</si>
  <si>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</si>
  <si>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</si>
  <si>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</si>
  <si>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</si>
  <si>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</si>
  <si>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</si>
  <si>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</si>
  <si>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</si>
  <si>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</si>
  <si>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</si>
  <si>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</si>
  <si>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</si>
  <si>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</si>
  <si>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</si>
  <si>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</si>
  <si>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</si>
  <si>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</si>
  <si>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</si>
  <si>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</si>
  <si>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</si>
  <si>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</si>
  <si>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</si>
  <si>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</si>
  <si>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</si>
  <si>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</si>
  <si>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</si>
  <si>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</si>
  <si>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</si>
  <si>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</si>
  <si>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</si>
  <si>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</si>
  <si>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</si>
  <si>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</si>
  <si>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</si>
  <si>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</si>
  <si>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</si>
  <si>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</si>
  <si>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</si>
  <si>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</si>
  <si>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</si>
  <si>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</si>
  <si>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</si>
  <si>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</si>
  <si>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</si>
  <si>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</si>
  <si>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</si>
  <si>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</si>
  <si>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</si>
  <si>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</si>
  <si>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</si>
  <si>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</si>
  <si>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</si>
  <si>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</si>
  <si>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</si>
  <si>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</si>
  <si>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</si>
  <si>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</si>
  <si>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</si>
  <si>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</si>
  <si>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</si>
  <si>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</si>
  <si>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</si>
  <si>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</si>
  <si>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</si>
  <si>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</si>
  <si>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</si>
  <si>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</si>
  <si>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</si>
  <si>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</si>
  <si>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</si>
  <si>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</si>
  <si>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</si>
  <si>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</si>
  <si>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</si>
  <si>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</si>
  <si>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</si>
  <si>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</si>
  <si>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</si>
  <si>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</si>
  <si>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</si>
  <si>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</si>
  <si>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</si>
  <si>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</si>
  <si>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</si>
  <si>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</si>
  <si>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</si>
  <si>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</si>
  <si>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</si>
  <si>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</si>
  <si>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</si>
  <si>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</si>
  <si>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</si>
  <si>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</si>
  <si>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</si>
  <si>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</si>
  <si>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</si>
  <si>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</si>
  <si>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</si>
  <si>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</si>
  <si>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</si>
  <si>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</si>
  <si>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</si>
  <si>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</si>
  <si>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</si>
  <si>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</si>
  <si>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</si>
  <si>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</si>
  <si>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</si>
  <si>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</si>
  <si>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</si>
  <si>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</si>
  <si>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</si>
  <si>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</si>
  <si>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</si>
  <si>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</si>
  <si>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</si>
  <si>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</si>
  <si>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</si>
  <si>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</si>
  <si>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</si>
  <si>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</si>
  <si>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</si>
  <si>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</si>
  <si>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</si>
  <si>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</si>
  <si>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</si>
  <si>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</si>
  <si>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</si>
  <si>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</si>
  <si>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</si>
  <si>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</si>
  <si>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</si>
  <si>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</si>
  <si>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</si>
  <si>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</si>
  <si>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</si>
  <si>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</si>
  <si>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</si>
  <si>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</si>
  <si>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</si>
  <si>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</si>
  <si>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</si>
  <si>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</si>
  <si>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</si>
  <si>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</si>
  <si>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</si>
  <si>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</si>
  <si>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</si>
  <si>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</si>
  <si>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</si>
  <si>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</si>
  <si>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</si>
  <si>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</si>
  <si>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</si>
  <si>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</si>
  <si>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</si>
  <si>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</si>
  <si>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</si>
  <si>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</si>
  <si>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</si>
  <si>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</si>
  <si>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</si>
  <si>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</si>
  <si>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</si>
  <si>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</si>
  <si>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</si>
  <si>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</si>
  <si>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</si>
  <si>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</si>
  <si>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</si>
  <si>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</si>
  <si>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</si>
  <si>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</si>
  <si>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</si>
  <si>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</si>
  <si>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</si>
  <si>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</si>
  <si>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</si>
  <si>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</si>
  <si>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</si>
  <si>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</si>
  <si>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</si>
  <si>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</si>
  <si>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</si>
  <si>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</si>
  <si>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</si>
  <si>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</si>
  <si>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</si>
  <si>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</si>
  <si>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</si>
  <si>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</si>
  <si>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</si>
  <si>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</si>
  <si>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</si>
  <si>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</si>
  <si>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</si>
  <si>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</si>
  <si>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</si>
  <si>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</si>
  <si>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</si>
  <si>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</si>
  <si>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</si>
  <si>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</si>
  <si>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</si>
  <si>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</si>
  <si>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</si>
  <si>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</si>
  <si>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</si>
  <si>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</si>
  <si>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</si>
  <si>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</si>
  <si>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</si>
  <si>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</si>
  <si>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</si>
  <si>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</si>
  <si>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</si>
  <si>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</si>
  <si>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</si>
  <si>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</si>
  <si>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</si>
  <si>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</si>
  <si>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</si>
  <si>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</si>
  <si>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</si>
  <si>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</si>
  <si>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</si>
  <si>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</si>
  <si>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</si>
  <si>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</si>
  <si>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</si>
  <si>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</si>
  <si>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</si>
  <si>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</si>
  <si>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</si>
  <si>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</si>
  <si>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</si>
  <si>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</si>
  <si>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</si>
  <si>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</si>
  <si>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</si>
  <si>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</si>
  <si>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</si>
  <si>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</si>
  <si>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</si>
  <si>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</si>
  <si>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</si>
  <si>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</si>
  <si>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</si>
  <si>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</si>
  <si>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</si>
  <si>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</si>
  <si>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</si>
  <si>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</si>
  <si>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</si>
  <si>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</si>
  <si>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</si>
  <si>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</si>
  <si>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</si>
  <si>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</si>
  <si>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</si>
  <si>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</si>
  <si>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</si>
  <si>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</si>
  <si>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</si>
  <si>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</si>
  <si>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</si>
  <si>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</si>
  <si>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</si>
  <si>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</si>
  <si>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</si>
  <si>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</si>
  <si>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</si>
  <si>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</si>
  <si>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</si>
  <si>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</si>
  <si>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</si>
  <si>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</si>
  <si>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</si>
  <si>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</si>
  <si>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</si>
  <si>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</si>
  <si>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</si>
  <si>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</si>
  <si>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</si>
  <si>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</si>
  <si>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</si>
  <si>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</si>
  <si>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</si>
  <si>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</si>
  <si>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</si>
  <si>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</si>
  <si>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</si>
  <si>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</si>
  <si>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</si>
  <si>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</si>
  <si>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</si>
  <si>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</si>
  <si>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</si>
  <si>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</si>
  <si>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</si>
  <si>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</si>
  <si>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</si>
  <si>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</si>
  <si>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</si>
  <si>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</si>
  <si>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</si>
  <si>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</si>
  <si>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</si>
  <si>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</si>
  <si>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</si>
  <si>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</si>
  <si>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</si>
  <si>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</si>
  <si>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</si>
  <si>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</si>
  <si>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</si>
  <si>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</si>
  <si>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</si>
  <si>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</si>
  <si>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</si>
  <si>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</si>
  <si>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</si>
  <si>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</si>
  <si>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</si>
  <si>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</si>
  <si>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</si>
  <si>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</si>
  <si>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</si>
  <si>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</si>
  <si>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</si>
  <si>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</si>
  <si>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</si>
  <si>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</si>
  <si>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</si>
  <si>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</si>
  <si>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</si>
  <si>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</si>
  <si>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</si>
  <si>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</si>
  <si>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</si>
  <si>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</si>
  <si>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</si>
  <si>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</si>
  <si>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</si>
  <si>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</si>
  <si>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</si>
  <si>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</si>
  <si>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</si>
  <si>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</si>
  <si>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</si>
  <si>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</si>
  <si>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</si>
  <si>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</si>
  <si>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</si>
  <si>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</si>
  <si>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</si>
  <si>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</si>
  <si>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</si>
  <si>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</si>
  <si>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</si>
  <si>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</si>
  <si>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</si>
  <si>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</si>
  <si>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</si>
  <si>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</si>
  <si>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</si>
  <si>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</si>
  <si>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</si>
  <si>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</si>
  <si>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</si>
  <si>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</si>
  <si>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</si>
  <si>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</si>
  <si>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</si>
  <si>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</si>
  <si>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</si>
  <si>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</si>
  <si>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</si>
  <si>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</si>
  <si>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</si>
  <si>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</si>
  <si>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</si>
  <si>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</si>
  <si>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</si>
  <si>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</si>
  <si>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</si>
  <si>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</si>
  <si>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</si>
  <si>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</si>
  <si>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</si>
  <si>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</si>
  <si>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</si>
  <si>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</si>
  <si>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</si>
  <si>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</si>
  <si>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</si>
  <si>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</si>
  <si>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</si>
  <si>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</si>
  <si>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</si>
  <si>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</si>
  <si>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</si>
  <si>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</si>
  <si>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</si>
  <si>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</si>
  <si>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</si>
  <si>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</si>
  <si>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</si>
  <si>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</si>
  <si>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</si>
  <si>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</si>
  <si>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</si>
  <si>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</si>
  <si>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</si>
  <si>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</si>
  <si>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</si>
  <si>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</si>
  <si>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</si>
  <si>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</si>
  <si>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</si>
  <si>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</si>
  <si>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</si>
  <si>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</si>
  <si>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</si>
  <si>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</si>
  <si>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</si>
  <si>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</si>
  <si>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</si>
  <si>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</si>
  <si>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</si>
  <si>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</si>
  <si>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</si>
  <si>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</si>
  <si>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</si>
  <si>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</si>
  <si>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</si>
  <si>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</si>
  <si>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</si>
  <si>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</si>
  <si>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</si>
  <si>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</si>
  <si>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</si>
  <si>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</si>
  <si>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</si>
  <si>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</si>
  <si>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</si>
  <si>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</si>
  <si>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</si>
  <si>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</si>
  <si>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</si>
  <si>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</si>
  <si>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</si>
  <si>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</si>
  <si>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</si>
  <si>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</si>
  <si>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</si>
  <si>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</si>
  <si>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</si>
  <si>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</si>
  <si>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</si>
  <si>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</si>
  <si>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</si>
  <si>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</si>
  <si>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</si>
  <si>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</si>
  <si>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</si>
  <si>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</si>
  <si>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</si>
  <si>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</si>
  <si>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</si>
  <si>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</si>
  <si>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</si>
  <si>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</si>
  <si>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</si>
  <si>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</si>
  <si>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</si>
  <si>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</si>
  <si>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</si>
  <si>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</si>
  <si>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</si>
  <si>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</si>
  <si>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</si>
  <si>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</si>
  <si>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</si>
  <si>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</si>
  <si>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</si>
  <si>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</si>
  <si>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</si>
  <si>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</si>
  <si>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</si>
  <si>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</si>
  <si>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</si>
  <si>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</si>
  <si>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</si>
  <si>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</si>
  <si>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</si>
  <si>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</si>
  <si>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</si>
  <si>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</si>
  <si>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</si>
  <si>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</si>
  <si>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</si>
  <si>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</si>
  <si>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</si>
  <si>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</si>
  <si>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</si>
  <si>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</si>
  <si>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</si>
  <si>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</si>
  <si>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</si>
  <si>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</si>
  <si>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</si>
  <si>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</si>
  <si>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</si>
  <si>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</si>
  <si>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</si>
  <si>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</si>
  <si>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</si>
  <si>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</si>
  <si>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</si>
  <si>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</si>
  <si>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</si>
  <si>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</si>
  <si>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</si>
  <si>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</si>
  <si>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</si>
  <si>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</si>
  <si>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</si>
  <si>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</si>
  <si>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</si>
  <si>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</si>
  <si>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</si>
  <si>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</si>
  <si>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</si>
  <si>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</si>
  <si>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</si>
  <si>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</si>
  <si>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</si>
  <si>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</si>
  <si>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</si>
  <si>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</si>
  <si>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</si>
  <si>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</si>
  <si>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</si>
  <si>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</si>
  <si>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</si>
  <si>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</si>
  <si>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</si>
  <si>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</si>
  <si>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</si>
  <si>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</si>
  <si>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</si>
  <si>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</si>
  <si>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</si>
  <si>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</si>
  <si>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</si>
  <si>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</si>
  <si>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</si>
  <si>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</si>
  <si>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</si>
  <si>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</si>
  <si>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</si>
  <si>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</si>
  <si>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</si>
  <si>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</si>
  <si>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</si>
  <si>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</si>
  <si>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</si>
  <si>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</si>
  <si>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</si>
  <si>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</si>
  <si>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</si>
  <si>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</si>
  <si>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</si>
  <si>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</si>
  <si>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</si>
  <si>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</si>
  <si>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</si>
  <si>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</si>
  <si>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</si>
  <si>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</si>
  <si>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</si>
  <si>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</si>
  <si>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</si>
  <si>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</si>
  <si>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</si>
  <si>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</si>
  <si>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</si>
  <si>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</si>
  <si>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</si>
  <si>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</si>
  <si>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</si>
  <si>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</si>
  <si>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</si>
  <si>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</si>
  <si>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</si>
  <si>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</si>
  <si>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</si>
  <si>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</si>
  <si>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</si>
  <si>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</si>
  <si>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</si>
  <si>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</si>
  <si>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</si>
  <si>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</si>
  <si>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</si>
  <si>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</si>
  <si>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</si>
  <si>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</si>
  <si>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</si>
  <si>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</si>
  <si>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</si>
  <si>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</si>
  <si>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</si>
  <si>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</si>
  <si>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</si>
  <si>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</si>
  <si>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</si>
  <si>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</si>
  <si>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</si>
  <si>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</si>
  <si>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</si>
  <si>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</si>
  <si>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</si>
  <si>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</si>
  <si>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</si>
  <si>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</si>
  <si>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</si>
  <si>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</si>
  <si>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</si>
  <si>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</si>
  <si>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</si>
  <si>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</si>
  <si>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</si>
  <si>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</si>
  <si>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</si>
  <si>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</si>
  <si>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</si>
  <si>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</si>
  <si>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</si>
  <si>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</si>
  <si>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</si>
  <si>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</si>
  <si>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</si>
  <si>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</si>
  <si>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</si>
  <si>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</si>
  <si>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</si>
  <si>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</si>
  <si>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</si>
  <si>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</si>
  <si>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</si>
  <si>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</si>
  <si>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</si>
  <si>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</si>
  <si>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</si>
  <si>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</si>
  <si>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</si>
  <si>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</si>
  <si>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</si>
  <si>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</si>
  <si>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</si>
  <si>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</si>
  <si>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</si>
  <si>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</si>
  <si>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</si>
  <si>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</si>
  <si>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</si>
  <si>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</si>
  <si>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</si>
  <si>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</si>
  <si>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</si>
  <si>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</si>
  <si>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</si>
  <si>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</si>
  <si>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</si>
  <si>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</si>
  <si>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</si>
  <si>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</si>
  <si>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</si>
  <si>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</si>
  <si>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</si>
  <si>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</si>
  <si>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</si>
  <si>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</si>
  <si>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</si>
  <si>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</si>
  <si>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</si>
  <si>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</si>
  <si>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</si>
  <si>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</si>
  <si>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</si>
  <si>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</si>
  <si>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</si>
  <si>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</si>
  <si>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</si>
  <si>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</si>
  <si>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</si>
  <si>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</si>
  <si>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</si>
  <si>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</si>
  <si>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</si>
  <si>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</si>
  <si>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</si>
  <si>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</si>
  <si>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</si>
  <si>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</si>
  <si>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</si>
  <si>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</si>
  <si>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</si>
  <si>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</si>
  <si>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</si>
  <si>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</si>
  <si>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</si>
  <si>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</si>
  <si>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</si>
  <si>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</si>
  <si>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</si>
  <si>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</si>
  <si>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</si>
  <si>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</si>
  <si>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</si>
  <si>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</si>
  <si>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</si>
  <si>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</si>
  <si>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</si>
  <si>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</si>
  <si>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</si>
  <si>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</si>
  <si>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</si>
  <si>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</si>
  <si>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</si>
  <si>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</si>
  <si>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</si>
  <si>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</si>
  <si>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</si>
  <si>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</si>
  <si>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</si>
  <si>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</si>
  <si>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</si>
  <si>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</si>
  <si>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</si>
  <si>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</si>
  <si>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</si>
  <si>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</si>
  <si>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</si>
  <si>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</si>
  <si>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</si>
  <si>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</si>
  <si>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</si>
  <si>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</si>
  <si>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</si>
  <si>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</si>
  <si>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</si>
  <si>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</si>
  <si>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</si>
  <si>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</si>
  <si>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</si>
  <si>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</si>
  <si>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</si>
  <si>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</si>
  <si>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</si>
  <si>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</si>
  <si>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</si>
  <si>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</si>
  <si>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</si>
  <si>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</si>
  <si>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</si>
  <si>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</si>
  <si>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</si>
  <si>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</si>
  <si>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</si>
  <si>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</si>
  <si>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</si>
  <si>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</si>
  <si>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</si>
  <si>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</si>
  <si>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</si>
  <si>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</si>
  <si>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</si>
  <si>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</si>
  <si>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</si>
  <si>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</si>
  <si>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</si>
  <si>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</si>
  <si>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</si>
  <si>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</si>
  <si>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</si>
  <si>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</si>
  <si>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</si>
  <si>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</si>
  <si>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</si>
  <si>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</si>
  <si>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</si>
  <si>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</si>
  <si>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</si>
  <si>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</si>
  <si>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</si>
  <si>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</si>
  <si>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</si>
  <si>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</si>
  <si>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</si>
  <si>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</si>
  <si>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</si>
  <si>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</si>
  <si>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</si>
  <si>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</si>
  <si>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</si>
  <si>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</si>
  <si>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</si>
  <si>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</si>
  <si>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</si>
  <si>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</si>
  <si>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</si>
  <si>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</si>
  <si>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</si>
  <si>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</si>
  <si>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</si>
  <si>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</si>
  <si>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</si>
  <si>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</si>
  <si>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</si>
  <si>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</si>
  <si>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</si>
  <si>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</si>
  <si>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</si>
  <si>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</si>
  <si>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</si>
  <si>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</si>
  <si>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</si>
  <si>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</si>
  <si>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</si>
  <si>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</si>
  <si>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</si>
  <si>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</si>
  <si>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</si>
  <si>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</si>
  <si>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</si>
  <si>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</si>
  <si>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</si>
  <si>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</si>
  <si>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</si>
  <si>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</si>
  <si>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</si>
  <si>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</si>
  <si>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</si>
  <si>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</si>
  <si>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</si>
  <si>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</si>
  <si>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</si>
  <si>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</si>
  <si>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</si>
  <si>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</si>
  <si>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</si>
  <si>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</si>
  <si>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</si>
  <si>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</si>
  <si>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</si>
  <si>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</si>
  <si>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</si>
  <si>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</si>
  <si>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</si>
  <si>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</si>
  <si>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</si>
  <si>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</si>
  <si>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</si>
  <si>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</si>
  <si>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</si>
  <si>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</si>
  <si>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</si>
  <si>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</si>
  <si>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</si>
  <si>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</si>
  <si>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</si>
  <si>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</si>
  <si>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</si>
  <si>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</si>
  <si>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</si>
  <si>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</si>
  <si>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</si>
  <si>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</si>
  <si>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</si>
  <si>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</si>
  <si>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</si>
  <si>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</si>
  <si>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</si>
  <si>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</si>
  <si>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</si>
  <si>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</si>
  <si>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</si>
  <si>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</si>
  <si>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</si>
  <si>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</si>
  <si>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</si>
  <si>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</si>
  <si>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</si>
  <si>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</si>
  <si>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</si>
  <si>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</si>
  <si>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</si>
  <si>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</si>
  <si>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</si>
  <si>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</si>
  <si>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</si>
  <si>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</si>
  <si>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</si>
  <si>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</si>
  <si>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</si>
  <si>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</si>
  <si>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</si>
  <si>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</si>
  <si>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</si>
  <si>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</si>
  <si>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</si>
  <si>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</si>
  <si>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</si>
  <si>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</si>
  <si>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</si>
  <si>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</si>
  <si>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</si>
  <si>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</si>
  <si>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</si>
  <si>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</si>
  <si>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</si>
  <si>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</si>
  <si>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</si>
  <si>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</si>
  <si>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</si>
  <si>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</si>
  <si>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</si>
  <si>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</si>
  <si>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</si>
  <si>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</si>
  <si>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</si>
  <si>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</si>
  <si>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</si>
  <si>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</si>
  <si>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</si>
  <si>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</si>
  <si>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</si>
  <si>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</si>
  <si>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</si>
  <si>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</si>
  <si>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</si>
  <si>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</si>
  <si>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</si>
  <si>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</si>
  <si>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</si>
  <si>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</si>
  <si>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</si>
  <si>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</si>
  <si>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</si>
  <si>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</si>
  <si>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</si>
  <si>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</si>
  <si>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</si>
  <si>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</si>
  <si>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</si>
  <si>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</si>
  <si>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</si>
  <si>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</si>
  <si>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</si>
  <si>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</si>
  <si>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</si>
  <si>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</si>
  <si>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</si>
  <si>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</si>
  <si>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</si>
  <si>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</si>
  <si>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</si>
  <si>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</si>
  <si>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</si>
  <si>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</si>
  <si>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</si>
  <si>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</si>
  <si>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</si>
  <si>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</si>
  <si>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</si>
  <si>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</si>
  <si>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</si>
  <si>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</si>
  <si>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</si>
  <si>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</si>
  <si>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</si>
  <si>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</si>
  <si>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</si>
  <si>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</si>
  <si>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</si>
  <si>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</si>
  <si>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</si>
  <si>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</si>
  <si>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</si>
  <si>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</si>
  <si>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</si>
  <si>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</si>
  <si>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</si>
  <si>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</si>
  <si>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</si>
  <si>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</si>
  <si>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</si>
  <si>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</si>
  <si>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</si>
  <si>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</si>
  <si>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</si>
  <si>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</si>
  <si>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</si>
  <si>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</si>
  <si>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</si>
  <si>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</si>
  <si>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</si>
  <si>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</si>
  <si>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</si>
  <si>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</si>
  <si>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</si>
  <si>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</si>
  <si>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</si>
  <si>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</si>
  <si>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</si>
  <si>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</si>
  <si>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</si>
  <si>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</si>
  <si>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</si>
  <si>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</si>
  <si>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</si>
  <si>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</si>
  <si>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</si>
  <si>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</si>
  <si>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</si>
  <si>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</si>
  <si>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</si>
  <si>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</si>
  <si>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</si>
  <si>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</si>
  <si>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</si>
  <si>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</si>
  <si>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</si>
  <si>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</si>
  <si>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</si>
  <si>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</si>
  <si>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</si>
  <si>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</si>
  <si>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</si>
  <si>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</si>
  <si>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</si>
  <si>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</si>
  <si>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</si>
  <si>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</si>
  <si>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</si>
  <si>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</si>
  <si>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</si>
  <si>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</si>
  <si>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</si>
  <si>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</si>
  <si>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</si>
  <si>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</si>
  <si>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</si>
  <si>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</si>
  <si>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</si>
  <si>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</si>
  <si>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</si>
  <si>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</si>
  <si>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</si>
  <si>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</si>
  <si>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</si>
  <si>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</si>
  <si>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</si>
  <si>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</si>
  <si>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</si>
  <si>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</si>
  <si>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</si>
  <si>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</si>
  <si>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</si>
  <si>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</si>
  <si>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</si>
  <si>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</si>
  <si>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</si>
  <si>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</si>
  <si>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</si>
  <si>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</si>
  <si>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</si>
  <si>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</si>
  <si>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</si>
  <si>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</si>
  <si>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</si>
  <si>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</si>
  <si>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</si>
  <si>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</si>
  <si>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</si>
  <si>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</si>
  <si>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</si>
  <si>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</si>
  <si>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</si>
  <si>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</si>
  <si>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</si>
  <si>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</si>
  <si>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</si>
  <si>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</si>
  <si>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</si>
  <si>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</si>
  <si>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</si>
  <si>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</si>
  <si>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</si>
  <si>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</si>
  <si>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</si>
  <si>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</si>
  <si>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</si>
  <si>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</si>
  <si>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</si>
  <si>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</si>
  <si>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</si>
  <si>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</si>
  <si>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</si>
  <si>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</si>
  <si>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</si>
  <si>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</si>
  <si>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</si>
  <si>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</si>
  <si>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</si>
  <si>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</si>
  <si>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</si>
  <si>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</si>
  <si>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</si>
  <si>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</si>
  <si>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</si>
  <si>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</si>
  <si>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</si>
  <si>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</si>
  <si>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</si>
  <si>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</si>
  <si>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</si>
  <si>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</si>
  <si>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</si>
  <si>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</si>
  <si>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</si>
  <si>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</si>
  <si>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</si>
  <si>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</si>
  <si>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</si>
  <si>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</si>
  <si>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</si>
  <si>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</si>
  <si>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</si>
  <si>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</si>
  <si>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</si>
  <si>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</si>
  <si>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</si>
  <si>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</si>
  <si>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</si>
  <si>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</si>
  <si>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</si>
  <si>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</si>
  <si>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</si>
  <si>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</si>
  <si>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</si>
  <si>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</si>
  <si>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</si>
  <si>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</si>
  <si>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</si>
  <si>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</si>
  <si>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</si>
  <si>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</si>
  <si>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</si>
  <si>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</si>
  <si>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</si>
  <si>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</si>
  <si>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</si>
  <si>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</si>
  <si>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</si>
  <si>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</si>
  <si>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</si>
  <si>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</si>
  <si>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</si>
  <si>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</si>
  <si>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</si>
  <si>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</si>
  <si>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</si>
  <si>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</si>
  <si>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</si>
  <si>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</si>
  <si>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</si>
  <si>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</si>
  <si>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</si>
  <si>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</si>
  <si>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</si>
  <si>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</si>
  <si>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</si>
  <si>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</si>
  <si>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</si>
  <si>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</si>
  <si>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</si>
  <si>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</si>
  <si>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</si>
  <si>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</si>
  <si>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</si>
  <si>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</si>
  <si>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</si>
  <si>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</si>
  <si>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</si>
  <si>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</si>
  <si>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</si>
  <si>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</si>
  <si>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</si>
  <si>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</si>
  <si>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</si>
  <si>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</si>
  <si>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</si>
  <si>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</si>
  <si>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</si>
  <si>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</si>
  <si>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</si>
  <si>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</si>
  <si>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</si>
  <si>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</si>
  <si>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</si>
  <si>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</si>
  <si>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</si>
  <si>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</si>
  <si>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</si>
  <si>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</si>
  <si>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</si>
  <si>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</si>
  <si>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</si>
  <si>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</si>
  <si>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</si>
  <si>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</si>
  <si>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</si>
  <si>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</si>
  <si>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</si>
  <si>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</si>
  <si>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</si>
  <si>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</si>
  <si>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</si>
  <si>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</si>
  <si>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</si>
  <si>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</si>
  <si>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</si>
  <si>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</si>
  <si>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</si>
  <si>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</si>
  <si>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</si>
  <si>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</si>
  <si>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</si>
  <si>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</si>
  <si>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</si>
  <si>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</si>
  <si>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</si>
  <si>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</si>
  <si>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</si>
  <si>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</si>
  <si>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</si>
  <si>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</si>
  <si>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</si>
  <si>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</si>
  <si>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</si>
  <si>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</si>
  <si>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</si>
  <si>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</si>
  <si>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</si>
  <si>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</si>
  <si>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</si>
  <si>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</si>
  <si>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</si>
  <si>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</si>
  <si>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</si>
  <si>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</si>
  <si>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</si>
  <si>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</si>
  <si>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</si>
  <si>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</si>
  <si>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</si>
  <si>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</si>
  <si>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</si>
  <si>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</si>
  <si>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</si>
  <si>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</si>
  <si>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</si>
  <si>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</si>
  <si>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</si>
  <si>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</si>
  <si>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</si>
  <si>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</si>
  <si>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</si>
  <si>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</si>
  <si>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</si>
  <si>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</si>
  <si>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</si>
  <si>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</si>
  <si>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</si>
  <si>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</si>
  <si>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</si>
  <si>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</si>
  <si>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</si>
  <si>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</si>
  <si>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</si>
  <si>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</si>
  <si>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</si>
  <si>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</si>
  <si>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</si>
  <si>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</si>
  <si>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</si>
  <si>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</si>
  <si>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</si>
  <si>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</si>
  <si>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</si>
  <si>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</si>
  <si>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</si>
  <si>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</si>
  <si>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</si>
  <si>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</si>
  <si>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</si>
  <si>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</si>
  <si>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</si>
  <si>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</si>
  <si>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</si>
  <si>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</si>
  <si>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</si>
  <si>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</si>
  <si>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</si>
  <si>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</si>
  <si>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</si>
  <si>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</si>
  <si>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</si>
  <si>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</si>
  <si>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</si>
  <si>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</si>
  <si>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</si>
  <si>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</si>
  <si>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</si>
  <si>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</si>
  <si>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</si>
  <si>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</si>
  <si>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</si>
  <si>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</si>
  <si>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</si>
  <si>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</si>
  <si>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</si>
  <si>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</si>
  <si>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</si>
  <si>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</si>
  <si>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</si>
  <si>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</si>
  <si>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</si>
  <si>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</si>
  <si>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</si>
  <si>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</si>
  <si>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</si>
  <si>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</si>
  <si>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</si>
  <si>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</si>
  <si>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</si>
  <si>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</si>
  <si>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</si>
  <si>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</si>
  <si>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</si>
  <si>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</si>
  <si>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</si>
  <si>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</si>
  <si>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</si>
  <si>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</si>
  <si>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</si>
  <si>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</si>
  <si>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</si>
  <si>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</si>
  <si>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</si>
  <si>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</si>
  <si>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</si>
  <si>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</si>
  <si>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</si>
  <si>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</si>
  <si>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</si>
  <si>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</si>
  <si>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</si>
  <si>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</si>
  <si>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</si>
  <si>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</si>
  <si>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</si>
  <si>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</si>
  <si>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</si>
  <si>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</si>
  <si>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</si>
  <si>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</si>
  <si>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</si>
  <si>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</si>
  <si>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</si>
  <si>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</si>
  <si>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</si>
  <si>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</si>
  <si>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</si>
  <si>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</si>
  <si>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</si>
  <si>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</si>
  <si>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</si>
  <si>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</si>
  <si>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</si>
  <si>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</si>
  <si>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</si>
  <si>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</si>
  <si>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</si>
  <si>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</si>
  <si>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</si>
  <si>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</si>
  <si>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</si>
  <si>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</si>
  <si>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</si>
  <si>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</si>
  <si>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</si>
  <si>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</si>
  <si>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</si>
  <si>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</si>
  <si>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</si>
  <si>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</si>
  <si>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</si>
  <si>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</si>
  <si>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</si>
  <si>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</si>
  <si>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</si>
  <si>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</si>
  <si>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</si>
  <si>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</si>
  <si>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</si>
  <si>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</si>
  <si>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</si>
  <si>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</si>
  <si>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</si>
  <si>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</si>
  <si>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</si>
  <si>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</si>
  <si>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</si>
  <si>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</si>
  <si>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</si>
  <si>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</si>
  <si>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</si>
  <si>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</si>
  <si>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</si>
  <si>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</si>
  <si>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</si>
  <si>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</si>
  <si>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</si>
  <si>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</si>
  <si>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</si>
  <si>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</si>
  <si>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</si>
  <si>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</si>
  <si>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</si>
  <si>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</si>
  <si>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</si>
  <si>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</si>
  <si>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</si>
  <si>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</si>
  <si>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</si>
  <si>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</si>
  <si>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</si>
  <si>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</si>
  <si>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</si>
  <si>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</si>
  <si>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</si>
  <si>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</si>
  <si>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</si>
  <si>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</si>
  <si>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</si>
  <si>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</si>
  <si>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</si>
  <si>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</si>
  <si>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</si>
  <si>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</si>
  <si>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</si>
  <si>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</si>
  <si>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</si>
  <si>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</si>
  <si>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</si>
  <si>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</si>
  <si>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</si>
  <si>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</si>
  <si>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</si>
  <si>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</si>
  <si>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</si>
  <si>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</si>
  <si>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</si>
  <si>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</si>
  <si>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</si>
  <si>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</si>
  <si>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</si>
  <si>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</si>
  <si>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</si>
  <si>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</si>
  <si>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</si>
  <si>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</si>
  <si>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</si>
  <si>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</si>
  <si>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</si>
  <si>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</si>
  <si>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</si>
  <si>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</si>
  <si>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</si>
  <si>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</si>
  <si>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</si>
  <si>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</si>
  <si>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</si>
  <si>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</si>
  <si>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</si>
  <si>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</si>
  <si>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</si>
  <si>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</si>
  <si>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</si>
  <si>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</si>
  <si>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</si>
  <si>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</si>
  <si>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</si>
  <si>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</si>
  <si>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</si>
  <si>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</si>
  <si>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</si>
  <si>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</si>
  <si>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</si>
  <si>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</si>
  <si>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</si>
  <si>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</si>
  <si>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</si>
  <si>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</si>
  <si>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</si>
  <si>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</si>
  <si>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</si>
  <si>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</si>
  <si>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</si>
  <si>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</si>
  <si>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</si>
  <si>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</si>
  <si>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</si>
  <si>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</si>
  <si>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</si>
  <si>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</si>
  <si>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</si>
  <si>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</si>
  <si>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</si>
  <si>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</si>
  <si>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</si>
  <si>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</si>
  <si>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</si>
  <si>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</si>
  <si>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</si>
  <si>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</si>
  <si>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</si>
  <si>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</si>
  <si>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</si>
  <si>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</si>
  <si>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</si>
  <si>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</si>
  <si>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</si>
  <si>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</si>
  <si>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</si>
  <si>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</si>
  <si>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</si>
  <si>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</si>
  <si>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</si>
  <si>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</si>
  <si>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</si>
  <si>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</si>
  <si>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</si>
  <si>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</si>
  <si>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</si>
  <si>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</si>
  <si>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</si>
  <si>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</si>
  <si>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</si>
  <si>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</si>
  <si>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</si>
  <si>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</si>
  <si>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</si>
  <si>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</si>
  <si>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</si>
  <si>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</si>
  <si>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</si>
  <si>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</si>
  <si>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</si>
  <si>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</si>
  <si>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</si>
  <si>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</si>
  <si>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</si>
  <si>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</si>
  <si>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</si>
  <si>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</si>
  <si>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</si>
  <si>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</si>
  <si>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</si>
  <si>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</si>
  <si>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</si>
  <si>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</si>
  <si>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</si>
  <si>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</si>
  <si>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</si>
  <si>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</si>
  <si>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</si>
  <si>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</si>
  <si>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</si>
  <si>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</si>
  <si>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</si>
  <si>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</si>
  <si>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</si>
  <si>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</si>
  <si>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</si>
  <si>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</si>
  <si>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</si>
  <si>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</si>
  <si>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</si>
  <si>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</si>
  <si>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</si>
  <si>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</si>
  <si>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</si>
  <si>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</si>
  <si>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</si>
  <si>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</si>
  <si>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</si>
  <si>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</si>
  <si>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</si>
  <si>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</si>
  <si>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</si>
  <si>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</si>
  <si>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</si>
  <si>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</si>
  <si>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</si>
  <si>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</si>
  <si>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</si>
  <si>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</si>
  <si>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</si>
  <si>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</si>
  <si>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</si>
  <si>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</si>
  <si>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</si>
  <si>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</si>
  <si>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</si>
  <si>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</si>
  <si>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</si>
  <si>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</si>
  <si>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</si>
  <si>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</si>
  <si>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</si>
  <si>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</si>
  <si>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</si>
  <si>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</si>
  <si>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</si>
  <si>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</si>
  <si>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</si>
  <si>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</si>
  <si>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</si>
  <si>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</si>
  <si>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</si>
  <si>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</si>
  <si>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</si>
  <si>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</si>
  <si>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</si>
  <si>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</si>
  <si>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</si>
  <si>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</si>
  <si>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</si>
  <si>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</si>
  <si>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</si>
  <si>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</si>
  <si>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</si>
  <si>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</si>
  <si>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</si>
  <si>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</si>
  <si>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</si>
  <si>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</si>
  <si>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</si>
  <si>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</si>
  <si>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</si>
  <si>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</si>
  <si>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</si>
  <si>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</si>
  <si>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</si>
  <si>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</si>
  <si>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</si>
  <si>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</si>
  <si>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</si>
  <si>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</si>
  <si>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</si>
  <si>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</si>
  <si>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</si>
  <si>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</si>
  <si>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</si>
  <si>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</si>
  <si>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</si>
  <si>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</si>
  <si>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</si>
  <si>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</si>
  <si>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</si>
  <si>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</si>
  <si>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</si>
  <si>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</si>
  <si>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</si>
  <si>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</si>
  <si>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</si>
  <si>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</si>
  <si>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</si>
  <si>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</si>
  <si>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</si>
  <si>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</si>
  <si>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</si>
  <si>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</si>
  <si>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</si>
  <si>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</si>
  <si>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</si>
  <si>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</si>
  <si>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</si>
  <si>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</si>
  <si>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</si>
  <si>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</si>
  <si>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</si>
  <si>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</si>
  <si>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</si>
  <si>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</si>
  <si>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</si>
  <si>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</si>
  <si>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</si>
  <si>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</si>
  <si>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</si>
  <si>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</si>
  <si>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</si>
  <si>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</si>
  <si>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</si>
  <si>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</si>
  <si>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</si>
  <si>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</si>
  <si>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</si>
  <si>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</si>
  <si>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</si>
  <si>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</si>
  <si>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</si>
  <si>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</si>
  <si>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</si>
  <si>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</si>
  <si>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</si>
  <si>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</si>
  <si>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</si>
  <si>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</si>
  <si>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</si>
  <si>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</si>
  <si>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</si>
  <si>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</si>
  <si>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</si>
  <si>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</si>
  <si>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</si>
  <si>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</si>
  <si>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</si>
  <si>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</si>
  <si>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</si>
  <si>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</si>
  <si>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</si>
  <si>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</si>
  <si>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</si>
  <si>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</si>
  <si>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</si>
  <si>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</si>
  <si>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</si>
  <si>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</si>
  <si>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</si>
  <si>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</si>
  <si>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</si>
  <si>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</si>
  <si>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</si>
  <si>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</si>
  <si>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</si>
  <si>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</si>
  <si>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</si>
  <si>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</si>
  <si>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</si>
  <si>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</si>
  <si>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</si>
  <si>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</si>
  <si>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</si>
  <si>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</si>
  <si>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</si>
  <si>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</si>
  <si>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</si>
  <si>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</si>
  <si>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</si>
  <si>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</si>
  <si>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</si>
  <si>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</si>
  <si>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</si>
  <si>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</si>
  <si>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</si>
  <si>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</si>
  <si>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</si>
  <si>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</si>
  <si>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</si>
  <si>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</si>
  <si>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</si>
  <si>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</si>
  <si>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</si>
  <si>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</si>
  <si>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</si>
  <si>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</si>
  <si>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</si>
  <si>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</si>
  <si>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</si>
  <si>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</si>
  <si>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</si>
  <si>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</si>
  <si>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</si>
  <si>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</si>
  <si>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</si>
  <si>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</si>
  <si>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</si>
  <si>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</si>
  <si>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</si>
  <si>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</si>
  <si>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</si>
  <si>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</si>
  <si>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</si>
  <si>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</si>
  <si>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</si>
  <si>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</si>
  <si>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</si>
  <si>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</si>
  <si>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</si>
  <si>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</si>
  <si>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</si>
  <si>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</si>
  <si>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</si>
  <si>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</si>
  <si>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</si>
  <si>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</si>
  <si>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</si>
  <si>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</si>
  <si>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</si>
  <si>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</si>
  <si>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</si>
  <si>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</si>
  <si>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</si>
  <si>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</si>
  <si>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</si>
  <si>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</si>
  <si>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</si>
  <si>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</si>
  <si>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</si>
  <si>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</si>
  <si>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</si>
  <si>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</si>
  <si>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</si>
  <si>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</si>
  <si>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</si>
  <si>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</si>
  <si>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</si>
  <si>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</si>
  <si>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</si>
  <si>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</si>
  <si>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</si>
  <si>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</si>
  <si>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</si>
  <si>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</si>
  <si>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</si>
  <si>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</si>
  <si>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</si>
  <si>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</si>
  <si>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</si>
  <si>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</si>
  <si>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</si>
  <si>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</si>
  <si>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</si>
  <si>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</si>
  <si>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</si>
  <si>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</si>
  <si>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</si>
  <si>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</si>
  <si>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</si>
  <si>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</si>
  <si>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</si>
  <si>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</si>
  <si>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</si>
  <si>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</si>
  <si>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</si>
  <si>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</si>
  <si>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</si>
  <si>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</si>
  <si>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</si>
  <si>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</si>
  <si>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</si>
  <si>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</si>
  <si>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</si>
  <si>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</si>
  <si>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</si>
  <si>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</si>
  <si>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</si>
  <si>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</si>
  <si>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</si>
  <si>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</si>
  <si>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</si>
  <si>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</si>
  <si>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</si>
  <si>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</si>
  <si>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</si>
  <si>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</si>
  <si>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</si>
  <si>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</si>
  <si>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</si>
  <si>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</si>
  <si>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</si>
  <si>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</si>
  <si>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</si>
  <si>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</si>
  <si>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</si>
  <si>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</si>
  <si>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</si>
  <si>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</si>
  <si>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</si>
  <si>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</si>
  <si>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</si>
  <si>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</si>
  <si>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</si>
  <si>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</si>
  <si>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</si>
  <si>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</si>
  <si>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</si>
  <si>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</si>
  <si>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</si>
  <si>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</si>
  <si>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</si>
  <si>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</si>
  <si>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</si>
  <si>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</si>
  <si>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</si>
  <si>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</si>
  <si>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</si>
  <si>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</si>
  <si>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</si>
  <si>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</si>
  <si>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</si>
  <si>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</si>
  <si>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</si>
  <si>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</si>
  <si>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</si>
  <si>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</si>
  <si>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</si>
  <si>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</si>
  <si>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</si>
  <si>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</si>
  <si>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</si>
  <si>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</si>
  <si>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</si>
  <si>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</si>
  <si>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</si>
  <si>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</si>
  <si>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</si>
  <si>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</si>
  <si>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</si>
  <si>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</si>
  <si>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</si>
  <si>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</si>
  <si>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</si>
  <si>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</si>
  <si>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</si>
  <si>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</si>
  <si>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</si>
  <si>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</si>
  <si>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</si>
  <si>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</si>
  <si>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</si>
  <si>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</si>
  <si>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</si>
  <si>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</si>
  <si>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</si>
  <si>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</si>
  <si>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</si>
  <si>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</si>
  <si>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</si>
  <si>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</si>
  <si>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</si>
  <si>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</si>
  <si>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</si>
  <si>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</si>
  <si>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</si>
  <si>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</si>
  <si>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</si>
  <si>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</si>
  <si>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</si>
  <si>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</si>
  <si>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</si>
  <si>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</si>
  <si>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</si>
  <si>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</si>
  <si>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</si>
  <si>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</si>
  <si>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</si>
  <si>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</si>
  <si>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</si>
  <si>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</si>
  <si>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</si>
  <si>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</si>
  <si>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</si>
  <si>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</si>
  <si>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</si>
  <si>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</si>
  <si>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</si>
  <si>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</si>
  <si>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</si>
  <si>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</si>
  <si>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</si>
  <si>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</si>
  <si>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</si>
  <si>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</si>
  <si>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</si>
  <si>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</si>
  <si>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</si>
  <si>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</si>
  <si>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</si>
  <si>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</si>
  <si>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</si>
  <si>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</si>
  <si>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</si>
  <si>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</si>
  <si>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</si>
  <si>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</si>
  <si>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</si>
  <si>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</si>
  <si>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</si>
  <si>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</si>
  <si>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</si>
  <si>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</si>
  <si>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</si>
  <si>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</si>
  <si>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</si>
  <si>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</si>
  <si>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</si>
  <si>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</si>
  <si>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</si>
  <si>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</si>
  <si>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</si>
  <si>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</si>
  <si>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</si>
  <si>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</si>
  <si>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</si>
  <si>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</si>
  <si>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</si>
  <si>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</si>
  <si>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</si>
  <si>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</si>
  <si>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</si>
  <si>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</si>
  <si>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</si>
  <si>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</si>
  <si>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</si>
  <si>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</si>
  <si>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</si>
  <si>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</si>
  <si>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</si>
  <si>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</si>
  <si>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</si>
  <si>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</si>
  <si>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</si>
  <si>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</si>
  <si>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</si>
  <si>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</si>
  <si>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</si>
  <si>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</si>
  <si>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</si>
  <si>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</si>
  <si>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</si>
  <si>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</si>
  <si>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</si>
  <si>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</si>
  <si>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</si>
  <si>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</si>
  <si>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</si>
  <si>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</si>
  <si>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</si>
  <si>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</si>
  <si>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</si>
  <si>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</si>
  <si>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</si>
  <si>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</si>
  <si>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</si>
  <si>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</si>
  <si>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</si>
  <si>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</si>
  <si>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</si>
  <si>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</si>
  <si>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</si>
  <si>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</si>
  <si>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</si>
  <si>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</si>
  <si>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</si>
  <si>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</si>
  <si>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</si>
  <si>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</si>
  <si>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</si>
  <si>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</si>
  <si>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</si>
  <si>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</si>
  <si>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</si>
  <si>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</si>
  <si>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</si>
  <si>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</si>
  <si>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</si>
  <si>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</si>
  <si>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</si>
  <si>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</si>
  <si>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</si>
  <si>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</si>
  <si>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</si>
  <si>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</si>
  <si>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</si>
  <si>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</si>
  <si>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</si>
  <si>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</si>
  <si>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</si>
  <si>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</si>
  <si>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</si>
  <si>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</si>
  <si>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</si>
  <si>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</si>
  <si>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</si>
  <si>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</si>
  <si>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</si>
  <si>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</si>
  <si>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</si>
  <si>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</si>
  <si>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</si>
  <si>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</si>
  <si>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</si>
  <si>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</si>
  <si>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</si>
  <si>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</si>
  <si>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</si>
  <si>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</si>
  <si>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</si>
  <si>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</si>
  <si>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</si>
  <si>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</si>
  <si>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</si>
  <si>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</si>
  <si>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</si>
  <si>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</si>
  <si>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</si>
  <si>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</si>
  <si>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</si>
  <si>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</si>
  <si>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</si>
  <si>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</si>
  <si>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</si>
  <si>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</si>
  <si>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</si>
  <si>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</si>
  <si>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</si>
  <si>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</si>
  <si>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</si>
  <si>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</si>
  <si>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</si>
  <si>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</si>
  <si>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</si>
  <si>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</si>
  <si>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</si>
  <si>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</si>
  <si>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</si>
  <si>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</si>
  <si>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</si>
  <si>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</si>
  <si>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</si>
  <si>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</si>
  <si>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</si>
  <si>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</si>
  <si>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</si>
  <si>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</si>
  <si>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</si>
  <si>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</si>
  <si>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</si>
  <si>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</si>
  <si>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</si>
  <si>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</si>
  <si>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</si>
  <si>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</si>
  <si>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</si>
  <si>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</si>
  <si>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</si>
  <si>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</si>
  <si>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</si>
  <si>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</si>
  <si>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</si>
  <si>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</si>
  <si>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</si>
  <si>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</si>
  <si>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</si>
  <si>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</si>
  <si>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</si>
  <si>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</si>
  <si>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</si>
  <si>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</si>
  <si>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</si>
  <si>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</si>
  <si>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</si>
  <si>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</si>
  <si>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</si>
  <si>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</si>
  <si>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</si>
  <si>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</si>
  <si>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</si>
  <si>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</si>
  <si>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</si>
  <si>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</si>
  <si>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</si>
  <si>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</si>
  <si>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</si>
  <si>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</si>
  <si>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</si>
  <si>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</si>
  <si>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</si>
  <si>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</si>
  <si>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</si>
  <si>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</si>
  <si>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</si>
  <si>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</si>
  <si>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</si>
  <si>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</si>
  <si>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</si>
  <si>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</si>
  <si>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</si>
  <si>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</si>
  <si>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</si>
  <si>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</si>
  <si>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</si>
  <si>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</si>
  <si>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</si>
  <si>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</si>
  <si>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</si>
  <si>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</si>
  <si>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</si>
  <si>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</si>
  <si>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</si>
  <si>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</si>
  <si>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</si>
  <si>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</si>
  <si>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</si>
  <si>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</si>
  <si>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</si>
  <si>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</si>
  <si>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</si>
  <si>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</si>
  <si>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</si>
  <si>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</si>
  <si>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</si>
  <si>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</si>
  <si>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</si>
  <si>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</si>
  <si>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</si>
  <si>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</si>
  <si>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</si>
  <si>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</si>
  <si>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</si>
  <si>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</si>
  <si>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</si>
  <si>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</si>
  <si>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</si>
  <si>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</si>
  <si>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</si>
  <si>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</si>
  <si>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</si>
  <si>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</si>
  <si>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</si>
  <si>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</si>
  <si>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</si>
  <si>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</si>
  <si>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</si>
  <si>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</si>
  <si>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</si>
  <si>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</si>
  <si>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</si>
  <si>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</si>
  <si>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</si>
  <si>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</si>
  <si>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</si>
  <si>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</si>
  <si>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</si>
  <si>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</si>
  <si>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</si>
  <si>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</si>
  <si>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</si>
  <si>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</si>
  <si>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</si>
  <si>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</si>
  <si>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</si>
  <si>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</si>
  <si>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</si>
  <si>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</si>
  <si>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</si>
  <si>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</si>
  <si>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</si>
  <si>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</si>
  <si>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</si>
  <si>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</si>
  <si>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</si>
  <si>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</si>
  <si>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</si>
  <si>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</si>
  <si>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</si>
  <si>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</si>
  <si>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</si>
  <si>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</si>
  <si>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</si>
  <si>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</si>
  <si>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</si>
  <si>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</si>
  <si>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</si>
  <si>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</si>
  <si>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</si>
  <si>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</si>
  <si>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</si>
  <si>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</si>
  <si>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</si>
  <si>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</si>
  <si>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</si>
  <si>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</si>
  <si>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</si>
  <si>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</si>
  <si>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</si>
  <si>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</si>
  <si>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</si>
  <si>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</si>
  <si>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</si>
  <si>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</si>
  <si>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</si>
  <si>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</si>
  <si>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</si>
  <si>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</si>
  <si>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</si>
  <si>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</si>
  <si>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</si>
  <si>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</si>
  <si>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</si>
  <si>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</si>
  <si>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</si>
  <si>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</si>
  <si>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</si>
  <si>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</si>
  <si>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</si>
  <si>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</si>
  <si>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</si>
  <si>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</si>
  <si>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</si>
  <si>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</si>
  <si>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</si>
  <si>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</si>
  <si>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</si>
  <si>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</si>
  <si>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</si>
  <si>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</si>
  <si>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</si>
  <si>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</si>
  <si>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</si>
  <si>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</si>
  <si>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</si>
  <si>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</si>
  <si>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</si>
  <si>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</si>
  <si>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</si>
  <si>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</si>
  <si>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</si>
  <si>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</si>
  <si>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</si>
  <si>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</si>
  <si>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</si>
  <si>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</si>
  <si>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</si>
  <si>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</si>
  <si>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</si>
  <si>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</si>
  <si>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</si>
  <si>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</si>
  <si>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</si>
  <si>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</si>
  <si>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</si>
  <si>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</si>
  <si>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</si>
  <si>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</si>
  <si>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</si>
  <si>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</si>
  <si>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</si>
  <si>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</si>
  <si>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</si>
  <si>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</si>
  <si>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</si>
  <si>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</si>
  <si>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</si>
  <si>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</si>
  <si>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</si>
  <si>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</si>
  <si>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</si>
  <si>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</si>
  <si>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</si>
  <si>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</si>
  <si>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</si>
  <si>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</si>
  <si>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</si>
  <si>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</si>
  <si>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</si>
  <si>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</si>
  <si>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</si>
  <si>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</si>
  <si>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</si>
  <si>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</si>
  <si>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</si>
  <si>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</si>
  <si>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</si>
  <si>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</si>
  <si>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</si>
  <si>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</si>
  <si>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</si>
  <si>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</si>
  <si>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</si>
  <si>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</si>
  <si>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</si>
  <si>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</si>
  <si>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</si>
  <si>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</si>
  <si>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</si>
  <si>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</si>
  <si>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</si>
  <si>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</si>
  <si>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</si>
  <si>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</si>
  <si>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</si>
  <si>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</si>
  <si>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</si>
  <si>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</si>
  <si>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</si>
  <si>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</si>
  <si>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</si>
  <si>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</si>
  <si>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</si>
  <si>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</si>
  <si>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</si>
  <si>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</si>
  <si>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</si>
  <si>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</si>
  <si>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</si>
  <si>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</si>
  <si>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</si>
  <si>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</si>
  <si>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</si>
  <si>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</si>
  <si>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</si>
  <si>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</si>
  <si>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</si>
  <si>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</si>
  <si>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</si>
  <si>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</si>
  <si>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</si>
  <si>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</si>
  <si>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</si>
  <si>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</si>
  <si>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</si>
  <si>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</si>
  <si>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</si>
  <si>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</si>
  <si>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</si>
  <si>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</si>
  <si>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</si>
  <si>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</si>
  <si>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</si>
  <si>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</si>
  <si>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</si>
  <si>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</si>
  <si>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</si>
  <si>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</si>
  <si>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</si>
  <si>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</si>
  <si>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</si>
  <si>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</si>
  <si>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</si>
  <si>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</si>
  <si>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</si>
  <si>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</si>
  <si>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</si>
  <si>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</si>
  <si>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</si>
  <si>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</si>
  <si>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</si>
  <si>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</si>
  <si>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</si>
  <si>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</si>
  <si>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</si>
  <si>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</si>
  <si>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</si>
  <si>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</si>
  <si>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</si>
  <si>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</si>
  <si>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</si>
  <si>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</si>
  <si>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</si>
  <si>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</si>
  <si>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</si>
  <si>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</si>
  <si>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</si>
  <si>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</si>
  <si>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</si>
  <si>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</si>
  <si>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</si>
  <si>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</si>
  <si>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</si>
  <si>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</si>
  <si>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</si>
  <si>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</si>
  <si>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</si>
  <si>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</si>
  <si>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</si>
  <si>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</si>
  <si>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</si>
  <si>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</si>
  <si>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</si>
  <si>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</si>
  <si>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</si>
  <si>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</si>
  <si>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</si>
  <si>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</si>
  <si>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</si>
  <si>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</si>
  <si>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</si>
  <si>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</si>
  <si>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</si>
  <si>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</si>
  <si>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</si>
  <si>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</si>
  <si>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</si>
  <si>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</si>
  <si>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</si>
  <si>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</si>
  <si>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</si>
  <si>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</si>
  <si>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</si>
  <si>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</si>
  <si>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</si>
  <si>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</si>
  <si>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</si>
  <si>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</si>
  <si>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</si>
  <si>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</si>
  <si>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</si>
  <si>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</si>
  <si>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</si>
  <si>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</si>
  <si>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</si>
  <si>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</si>
  <si>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</si>
  <si>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</si>
  <si>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</si>
  <si>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</si>
  <si>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</si>
  <si>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</si>
  <si>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</si>
  <si>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</si>
  <si>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</si>
  <si>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</si>
  <si>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</si>
  <si>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</si>
  <si>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</si>
  <si>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</si>
  <si>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</si>
  <si>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</si>
  <si>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</si>
  <si>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</si>
  <si>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</si>
  <si>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</si>
  <si>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</si>
  <si>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</si>
  <si>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</si>
  <si>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</si>
  <si>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</si>
  <si>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</si>
  <si>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</si>
  <si>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</si>
  <si>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</si>
  <si>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</si>
  <si>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</si>
  <si>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</si>
  <si>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</si>
  <si>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</si>
  <si>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</si>
  <si>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</si>
  <si>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</si>
  <si>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</si>
  <si>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</si>
  <si>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</si>
  <si>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</si>
  <si>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</si>
  <si>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</si>
  <si>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</si>
  <si>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</si>
  <si>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</si>
  <si>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</si>
  <si>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</si>
  <si>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</si>
  <si>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</si>
  <si>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</si>
  <si>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</si>
  <si>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</si>
  <si>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</si>
  <si>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</si>
  <si>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</si>
  <si>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</si>
  <si>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</si>
  <si>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</si>
  <si>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</si>
  <si>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</si>
  <si>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</si>
  <si>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</si>
  <si>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</si>
  <si>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</si>
  <si>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</si>
  <si>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</si>
  <si>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</si>
  <si>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</si>
  <si>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</si>
  <si>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</si>
  <si>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</si>
  <si>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</si>
  <si>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</si>
  <si>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</si>
  <si>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</si>
  <si>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</si>
  <si>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</si>
  <si>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</si>
  <si>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</si>
  <si>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</si>
  <si>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</si>
  <si>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</si>
  <si>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</si>
  <si>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</si>
  <si>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</si>
  <si>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</si>
  <si>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</si>
  <si>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</si>
  <si>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</si>
  <si>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</si>
  <si>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</si>
  <si>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</si>
  <si>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</si>
  <si>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</si>
  <si>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</si>
  <si>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</si>
  <si>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</si>
  <si>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</si>
  <si>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</si>
  <si>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</si>
  <si>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</si>
  <si>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</si>
  <si>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</si>
  <si>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</si>
  <si>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</si>
  <si>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</si>
  <si>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</si>
  <si>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</si>
  <si>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</si>
  <si>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</si>
  <si>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</si>
  <si>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</si>
  <si>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</si>
  <si>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</si>
  <si>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</si>
  <si>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</si>
  <si>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</si>
  <si>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</si>
  <si>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</si>
  <si>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</si>
  <si>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</si>
  <si>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</si>
  <si>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</si>
  <si>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</si>
  <si>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</si>
  <si>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</si>
  <si>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</si>
  <si>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</si>
  <si>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</si>
  <si>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</si>
  <si>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</si>
  <si>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</si>
  <si>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</si>
  <si>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</si>
  <si>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</si>
  <si>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</si>
  <si>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</si>
  <si>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</si>
  <si>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</si>
  <si>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</si>
  <si>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</si>
  <si>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</si>
  <si>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</si>
  <si>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</si>
  <si>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</si>
  <si>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</si>
  <si>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</si>
  <si>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</si>
  <si>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</si>
  <si>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</si>
  <si>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</si>
  <si>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</si>
  <si>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</si>
  <si>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</si>
  <si>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</si>
  <si>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</si>
  <si>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</si>
  <si>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</si>
  <si>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</si>
  <si>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</si>
  <si>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</si>
  <si>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</si>
  <si>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</si>
  <si>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</si>
  <si>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</si>
  <si>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</si>
  <si>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</si>
  <si>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</si>
  <si>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</si>
  <si>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</si>
  <si>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</si>
  <si>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</si>
  <si>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</si>
  <si>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</si>
  <si>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</si>
  <si>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</si>
  <si>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</si>
  <si>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</si>
  <si>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</si>
  <si>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</si>
  <si>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</si>
  <si>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</si>
  <si>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</si>
  <si>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</si>
  <si>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</si>
  <si>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</si>
  <si>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</si>
  <si>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</si>
  <si>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</si>
  <si>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</si>
  <si>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</si>
  <si>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</si>
  <si>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</si>
  <si>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</si>
  <si>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</si>
  <si>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</si>
  <si>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</si>
  <si>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</si>
  <si>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</si>
  <si>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</si>
  <si>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</si>
  <si>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</si>
  <si>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</si>
  <si>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</si>
  <si>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</si>
  <si>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</si>
  <si>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</si>
  <si>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</si>
  <si>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</si>
  <si>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</si>
  <si>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</si>
  <si>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</si>
  <si>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</si>
  <si>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</si>
  <si>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</si>
  <si>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</si>
  <si>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</si>
  <si>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</si>
  <si>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</si>
  <si>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</si>
  <si>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</si>
  <si>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</si>
  <si>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</si>
  <si>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</si>
  <si>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</si>
  <si>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</si>
  <si>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</si>
  <si>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</si>
  <si>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</si>
  <si>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</si>
  <si>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</si>
  <si>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</si>
  <si>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</si>
  <si>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</si>
  <si>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</si>
  <si>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</si>
  <si>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</si>
  <si>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</si>
  <si>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</si>
  <si>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</si>
  <si>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</si>
  <si>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</si>
  <si>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</si>
  <si>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</si>
  <si>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</si>
  <si>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</si>
  <si>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</si>
  <si>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</si>
  <si>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</si>
  <si>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</si>
  <si>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</si>
  <si>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</si>
  <si>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</si>
  <si>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</si>
  <si>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</si>
  <si>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</si>
  <si>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</si>
  <si>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</si>
  <si>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</si>
  <si>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</si>
  <si>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</si>
  <si>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</si>
  <si>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</si>
  <si>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</si>
  <si>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</si>
  <si>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</si>
  <si>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</si>
  <si>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</si>
  <si>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</si>
  <si>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</si>
  <si>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</si>
  <si>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</si>
  <si>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</si>
  <si>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</si>
  <si>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</si>
  <si>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</si>
  <si>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</si>
  <si>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</si>
  <si>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</si>
  <si>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</si>
  <si>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</si>
  <si>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</si>
  <si>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</si>
  <si>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</si>
  <si>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</si>
  <si>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</si>
  <si>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</si>
  <si>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</si>
  <si>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</si>
  <si>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</si>
  <si>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</si>
  <si>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</si>
  <si>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</si>
  <si>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</si>
  <si>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</si>
  <si>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</si>
  <si>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</si>
  <si>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</si>
  <si>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</si>
  <si>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</si>
  <si>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</si>
  <si>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</si>
  <si>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</si>
  <si>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</si>
  <si>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</si>
  <si>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</si>
  <si>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</si>
  <si>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</si>
  <si>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</si>
  <si>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</si>
  <si>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</si>
  <si>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</si>
  <si>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</si>
  <si>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</si>
  <si>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</si>
  <si>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</si>
  <si>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</si>
  <si>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</si>
  <si>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</si>
  <si>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</si>
  <si>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</si>
  <si>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</si>
  <si>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</si>
  <si>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</si>
  <si>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</si>
  <si>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</si>
  <si>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</si>
  <si>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</si>
  <si>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</si>
  <si>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</si>
  <si>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</si>
  <si>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</si>
  <si>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</si>
  <si>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</si>
  <si>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</si>
  <si>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</si>
  <si>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</si>
  <si>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</si>
  <si>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</si>
  <si>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</si>
  <si>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</si>
  <si>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</si>
  <si>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</si>
  <si>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</si>
  <si>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</si>
  <si>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</si>
  <si>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</si>
  <si>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</si>
  <si>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</si>
  <si>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</si>
  <si>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</si>
  <si>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</si>
  <si>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</si>
  <si>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</si>
  <si>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</si>
  <si>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</si>
  <si>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</si>
  <si>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</si>
  <si>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</si>
  <si>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</si>
  <si>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</si>
  <si>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</si>
  <si>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</si>
  <si>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</si>
  <si>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</si>
  <si>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</si>
  <si>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</si>
  <si>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</si>
  <si>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</si>
  <si>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</si>
  <si>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</si>
  <si>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</si>
  <si>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</si>
  <si>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</si>
  <si>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</si>
  <si>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</si>
  <si>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</si>
  <si>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</si>
  <si>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</si>
  <si>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</si>
  <si>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</si>
  <si>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</si>
  <si>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</si>
  <si>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</si>
  <si>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</si>
  <si>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</si>
  <si>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</si>
  <si>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</si>
  <si>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</si>
  <si>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</si>
  <si>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</si>
  <si>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</si>
  <si>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</si>
  <si>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</si>
  <si>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</si>
  <si>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</si>
  <si>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</si>
  <si>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</si>
  <si>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</si>
  <si>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</si>
  <si>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</si>
  <si>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</si>
  <si>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</si>
  <si>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</si>
  <si>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</si>
  <si>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</si>
  <si>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</si>
  <si>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</si>
  <si>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</si>
  <si>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</si>
  <si>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</si>
  <si>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</si>
  <si>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</si>
  <si>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</si>
  <si>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</si>
  <si>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</si>
  <si>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</si>
  <si>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</si>
  <si>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</si>
  <si>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</si>
  <si>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</si>
  <si>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</si>
  <si>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</si>
  <si>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</si>
  <si>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</si>
  <si>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</si>
  <si>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</si>
  <si>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</si>
  <si>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</si>
  <si>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</si>
  <si>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</si>
  <si>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</si>
  <si>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</si>
  <si>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</si>
  <si>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</si>
  <si>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</si>
  <si>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</si>
  <si>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</si>
  <si>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</si>
  <si>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</si>
  <si>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</si>
  <si>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</si>
  <si>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</si>
  <si>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</si>
  <si>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</si>
  <si>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</si>
  <si>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</si>
  <si>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</si>
  <si>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</si>
  <si>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</si>
  <si>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</si>
  <si>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</si>
  <si>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</si>
  <si>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</si>
  <si>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</si>
  <si>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</si>
  <si>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</si>
  <si>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</si>
  <si>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</si>
  <si>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</si>
  <si>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</si>
  <si>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</si>
  <si>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</si>
  <si>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</si>
  <si>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</si>
  <si>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</si>
  <si>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</si>
  <si>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</si>
  <si>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</si>
  <si>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</si>
  <si>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</si>
  <si>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</si>
  <si>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</si>
  <si>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</si>
  <si>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</si>
  <si>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</si>
  <si>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</si>
  <si>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</si>
  <si>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</si>
  <si>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</si>
  <si>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</si>
  <si>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</si>
  <si>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</si>
  <si>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</si>
  <si>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</si>
  <si>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</si>
  <si>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</si>
  <si>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</si>
  <si>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</si>
  <si>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</si>
  <si>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</si>
  <si>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</si>
  <si>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</si>
  <si>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</si>
  <si>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</si>
  <si>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</si>
  <si>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</si>
  <si>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</si>
  <si>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</si>
  <si>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</si>
  <si>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</si>
  <si>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</si>
  <si>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</si>
  <si>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</si>
  <si>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</si>
  <si>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</si>
  <si>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</si>
  <si>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</si>
  <si>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</si>
  <si>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</si>
  <si>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</si>
  <si>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</si>
  <si>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</si>
  <si>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</si>
  <si>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</si>
  <si>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</si>
  <si>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</si>
  <si>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</si>
  <si>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</si>
  <si>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</si>
  <si>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</si>
  <si>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</si>
  <si>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</si>
  <si>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</si>
  <si>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</si>
  <si>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</si>
  <si>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</si>
  <si>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</si>
  <si>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</si>
  <si>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</si>
  <si>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</si>
  <si>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</si>
  <si>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</si>
  <si>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</si>
  <si>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</si>
  <si>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</si>
  <si>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</si>
  <si>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</si>
  <si>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</si>
  <si>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</si>
  <si>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</si>
  <si>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</si>
  <si>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</si>
  <si>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</si>
  <si>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</si>
  <si>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</si>
  <si>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</si>
  <si>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</si>
  <si>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</si>
  <si>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</si>
  <si>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</si>
  <si>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</si>
  <si>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</si>
  <si>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</si>
  <si>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</si>
  <si>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</si>
  <si>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</si>
  <si>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</si>
  <si>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</si>
  <si>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</si>
  <si>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</si>
  <si>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</si>
  <si>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</si>
  <si>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</si>
  <si>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</si>
  <si>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</si>
  <si>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</si>
  <si>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</si>
  <si>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</si>
  <si>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</si>
  <si>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</si>
  <si>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</si>
  <si>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</si>
  <si>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</si>
  <si>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</si>
  <si>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</si>
  <si>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</si>
  <si>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</si>
  <si>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</si>
  <si>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</si>
  <si>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</si>
  <si>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</si>
  <si>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</si>
  <si>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</si>
  <si>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</si>
  <si>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</si>
  <si>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</si>
  <si>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</si>
  <si>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</si>
  <si>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</si>
  <si>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</si>
  <si>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</si>
  <si>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</si>
  <si>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</si>
  <si>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</si>
  <si>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</si>
  <si>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</si>
  <si>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</si>
  <si>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</si>
  <si>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</si>
  <si>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</si>
  <si>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</si>
  <si>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</si>
  <si>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</si>
  <si>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</si>
  <si>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</si>
  <si>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</si>
  <si>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</si>
  <si>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</si>
  <si>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</si>
  <si>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</si>
  <si>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</si>
  <si>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</si>
  <si>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</si>
  <si>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</si>
  <si>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</si>
  <si>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</si>
  <si>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</si>
  <si>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</si>
  <si>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</si>
  <si>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</si>
  <si>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</si>
  <si>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</si>
  <si>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</si>
  <si>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</si>
  <si>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</si>
  <si>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</si>
  <si>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</si>
  <si>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</si>
  <si>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</si>
  <si>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</si>
  <si>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</si>
  <si>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</si>
  <si>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</si>
  <si>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</si>
  <si>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</si>
  <si>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</si>
  <si>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</si>
  <si>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</si>
  <si>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</si>
  <si>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</si>
  <si>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</si>
  <si>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</si>
  <si>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</si>
  <si>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</si>
  <si>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</si>
  <si>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</si>
  <si>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</si>
  <si>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</si>
  <si>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</si>
  <si>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</si>
  <si>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</si>
  <si>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</si>
  <si>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</si>
  <si>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</si>
  <si>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</si>
  <si>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</si>
  <si>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</si>
  <si>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</si>
  <si>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</si>
  <si>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</si>
  <si>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</si>
  <si>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</si>
  <si>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</si>
  <si>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</si>
  <si>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</si>
  <si>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</si>
  <si>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</si>
  <si>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</si>
  <si>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</si>
  <si>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</si>
  <si>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</si>
  <si>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</si>
  <si>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</si>
  <si>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</si>
  <si>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</si>
  <si>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</si>
  <si>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</si>
  <si>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</si>
  <si>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</si>
  <si>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</si>
  <si>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</si>
  <si>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</si>
  <si>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</si>
  <si>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</si>
  <si>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</si>
  <si>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</si>
  <si>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</si>
  <si>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</si>
  <si>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</si>
  <si>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</si>
  <si>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</si>
  <si>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</si>
  <si>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</si>
  <si>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</si>
  <si>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</si>
  <si>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</si>
  <si>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</si>
  <si>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</si>
  <si>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</si>
  <si>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</si>
  <si>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</si>
  <si>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</si>
  <si>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</si>
  <si>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</si>
  <si>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</si>
  <si>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</si>
  <si>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</si>
  <si>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</si>
  <si>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</si>
  <si>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</si>
  <si>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</si>
  <si>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</si>
  <si>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</si>
  <si>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</si>
  <si>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</si>
  <si>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</si>
  <si>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</si>
  <si>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</si>
  <si>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</si>
  <si>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</si>
  <si>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</si>
  <si>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</si>
  <si>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</si>
  <si>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</si>
  <si>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</si>
  <si>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</si>
  <si>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</si>
  <si>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</si>
  <si>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</si>
  <si>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</si>
  <si>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</si>
  <si>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</si>
  <si>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</si>
  <si>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</si>
  <si>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</si>
  <si>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</si>
  <si>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</si>
  <si>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</si>
  <si>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</si>
  <si>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</si>
  <si>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</si>
  <si>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</si>
  <si>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</si>
  <si>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</si>
  <si>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</si>
  <si>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</si>
  <si>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</si>
  <si>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</si>
  <si>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</si>
  <si>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</si>
  <si>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</si>
  <si>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</si>
  <si>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</si>
  <si>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</si>
  <si>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</si>
  <si>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</si>
  <si>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</si>
  <si>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</si>
  <si>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</si>
  <si>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</si>
  <si>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</si>
  <si>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</si>
  <si>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</si>
  <si>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</si>
  <si>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</si>
  <si>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</si>
  <si>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</si>
  <si>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</si>
  <si>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</si>
  <si>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</si>
  <si>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</si>
  <si>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</si>
  <si>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</si>
  <si>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</si>
  <si>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</si>
  <si>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</si>
  <si>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</si>
  <si>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</si>
  <si>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</si>
  <si>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</si>
  <si>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</si>
  <si>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</si>
  <si>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</si>
  <si>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</si>
  <si>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</si>
  <si>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</si>
  <si>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</si>
  <si>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</si>
  <si>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</si>
  <si>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</si>
  <si>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</si>
  <si>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</si>
  <si>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</si>
  <si>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</si>
  <si>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</si>
  <si>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</si>
  <si>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</si>
  <si>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</si>
  <si>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</si>
  <si>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</si>
  <si>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</si>
  <si>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</si>
  <si>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</si>
  <si>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</si>
  <si>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</si>
  <si>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</si>
  <si>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</si>
  <si>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</si>
  <si>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</si>
  <si>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</si>
  <si>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</si>
  <si>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</si>
  <si>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</si>
  <si>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</si>
  <si>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</si>
  <si>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</si>
  <si>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</si>
  <si>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</si>
  <si>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</si>
  <si>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</si>
  <si>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</si>
  <si>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</si>
  <si>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</si>
  <si>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</si>
  <si>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</si>
  <si>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</si>
  <si>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</si>
  <si>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</si>
  <si>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</si>
  <si>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</si>
  <si>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</si>
  <si>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</si>
  <si>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</si>
  <si>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</si>
  <si>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</si>
  <si>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</si>
  <si>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</si>
  <si>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</si>
  <si>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</si>
  <si>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</si>
  <si>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</si>
  <si>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</si>
  <si>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</si>
  <si>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</si>
  <si>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</si>
  <si>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</si>
  <si>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</si>
  <si>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</si>
  <si>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</si>
  <si>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</si>
  <si>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</si>
  <si>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</si>
  <si>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</si>
  <si>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</si>
  <si>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</si>
  <si>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</si>
  <si>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</si>
  <si>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</si>
  <si>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</si>
  <si>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</si>
  <si>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</si>
  <si>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</si>
  <si>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</si>
  <si>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</si>
  <si>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</si>
  <si>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</si>
  <si>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</si>
  <si>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</si>
  <si>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</si>
  <si>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</si>
  <si>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</si>
  <si>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</si>
  <si>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</si>
  <si>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</si>
  <si>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</si>
  <si>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</si>
  <si>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</si>
  <si>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</si>
  <si>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</si>
  <si>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</si>
  <si>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</si>
  <si>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</si>
  <si>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</si>
  <si>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</si>
  <si>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</si>
  <si>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</si>
  <si>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</si>
  <si>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</si>
  <si>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</si>
  <si>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</si>
  <si>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</si>
  <si>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</si>
  <si>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</si>
  <si>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</si>
  <si>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</si>
  <si>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</si>
  <si>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</si>
  <si>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</si>
  <si>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</si>
  <si>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</si>
  <si>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</si>
  <si>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</si>
  <si>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</si>
  <si>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</si>
  <si>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</si>
  <si>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</si>
  <si>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</si>
  <si>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</si>
  <si>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</si>
  <si>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</si>
  <si>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</si>
  <si>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</si>
  <si>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</si>
  <si>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</si>
  <si>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</si>
  <si>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</si>
  <si>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</si>
  <si>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</si>
  <si>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</si>
  <si>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</si>
  <si>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</si>
  <si>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</si>
  <si>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</si>
  <si>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</si>
  <si>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</si>
  <si>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</si>
  <si>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</si>
  <si>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</si>
  <si>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</si>
  <si>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</si>
  <si>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</si>
  <si>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</si>
  <si>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</si>
  <si>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</si>
  <si>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</si>
  <si>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</si>
  <si>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</si>
  <si>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</si>
  <si>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</si>
  <si>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</si>
  <si>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</si>
  <si>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</si>
  <si>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</si>
  <si>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</si>
  <si>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</si>
  <si>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</si>
  <si>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</si>
  <si>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</si>
  <si>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</si>
  <si>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</si>
  <si>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</si>
  <si>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</si>
  <si>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</si>
  <si>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</si>
  <si>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</si>
  <si>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</si>
  <si>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</si>
  <si>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</si>
  <si>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</si>
  <si>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</si>
  <si>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</si>
  <si>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</si>
  <si>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</si>
  <si>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</si>
  <si>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</si>
  <si>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</si>
  <si>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</si>
  <si>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</si>
  <si>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</si>
  <si>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</si>
  <si>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</si>
  <si>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</si>
  <si>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</si>
  <si>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</si>
  <si>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</si>
  <si>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</si>
  <si>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</si>
  <si>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</si>
  <si>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</si>
  <si>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</si>
  <si>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</si>
  <si>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</si>
  <si>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</si>
  <si>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</si>
  <si>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</si>
  <si>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</si>
  <si>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</si>
  <si>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</si>
  <si>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</si>
  <si>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</si>
  <si>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</si>
  <si>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</si>
  <si>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</si>
  <si>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</si>
  <si>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</si>
  <si>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</si>
  <si>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</si>
  <si>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</si>
  <si>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</si>
  <si>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</si>
  <si>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</si>
  <si>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</si>
  <si>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</si>
  <si>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</si>
  <si>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</si>
  <si>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</si>
  <si>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</si>
  <si>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</si>
  <si>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</si>
  <si>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</si>
  <si>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</si>
  <si>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</si>
  <si>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</si>
  <si>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</si>
  <si>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</si>
  <si>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</si>
  <si>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</si>
  <si>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</si>
  <si>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</si>
  <si>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</si>
  <si>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</si>
  <si>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</si>
  <si>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</si>
  <si>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</si>
  <si>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</si>
  <si>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</si>
  <si>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</si>
  <si>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</si>
  <si>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</si>
  <si>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</si>
  <si>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</si>
  <si>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</si>
  <si>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</si>
  <si>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</si>
  <si>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</si>
  <si>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</si>
  <si>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</si>
  <si>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</si>
  <si>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</si>
  <si>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</si>
  <si>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</si>
  <si>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</si>
  <si>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</si>
  <si>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</si>
  <si>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</si>
  <si>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</si>
  <si>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</si>
  <si>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</si>
  <si>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</si>
  <si>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</si>
  <si>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</si>
  <si>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</si>
  <si>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</si>
  <si>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</si>
  <si>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</si>
  <si>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</si>
  <si>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</si>
  <si>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</si>
  <si>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</si>
  <si>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</si>
  <si>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</si>
  <si>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</si>
  <si>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</si>
  <si>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</si>
  <si>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</si>
  <si>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</si>
  <si>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</si>
  <si>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</si>
  <si>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</si>
  <si>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</si>
  <si>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</si>
  <si>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</si>
  <si>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</si>
  <si>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</si>
  <si>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</si>
  <si>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</si>
  <si>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</si>
  <si>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</si>
  <si>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</si>
  <si>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</si>
  <si>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</si>
  <si>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</si>
  <si>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</si>
  <si>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</si>
  <si>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</si>
  <si>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</si>
  <si>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</si>
  <si>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</si>
  <si>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</si>
  <si>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</si>
  <si>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</si>
  <si>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</si>
  <si>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</si>
  <si>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</si>
  <si>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</si>
  <si>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</si>
  <si>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</si>
  <si>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</si>
  <si>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</si>
  <si>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</si>
  <si>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</si>
  <si>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</si>
  <si>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</si>
  <si>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</si>
  <si>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</si>
  <si>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</si>
  <si>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</si>
  <si>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</si>
  <si>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</si>
  <si>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</si>
  <si>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</si>
  <si>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</si>
  <si>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</si>
  <si>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</si>
  <si>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</si>
  <si>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</si>
  <si>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</si>
  <si>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</si>
  <si>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</si>
  <si>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</si>
  <si>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</si>
  <si>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</si>
  <si>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</si>
  <si>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</si>
  <si>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</si>
  <si>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</si>
  <si>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</si>
  <si>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</si>
  <si>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</si>
  <si>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</si>
  <si>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</si>
  <si>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</si>
  <si>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</si>
  <si>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</si>
  <si>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</si>
  <si>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</si>
  <si>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</si>
  <si>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</si>
  <si>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</si>
  <si>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</si>
  <si>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</si>
  <si>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</si>
  <si>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</si>
  <si>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</si>
  <si>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</si>
  <si>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</si>
  <si>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</si>
  <si>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</si>
  <si>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</si>
  <si>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</si>
  <si>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</si>
  <si>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</si>
  <si>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</si>
  <si>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</si>
  <si>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</si>
  <si>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</si>
  <si>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</si>
  <si>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</si>
  <si>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</si>
  <si>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</si>
  <si>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</si>
  <si>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</si>
  <si>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</si>
  <si>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</si>
  <si>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</si>
  <si>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</si>
  <si>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</si>
  <si>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</si>
  <si>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</si>
  <si>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</si>
  <si>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</si>
  <si>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</si>
  <si>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</si>
  <si>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</si>
  <si>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</si>
  <si>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</si>
  <si>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</si>
  <si>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</si>
  <si>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</si>
  <si>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</si>
  <si>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</si>
  <si>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</si>
  <si>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</si>
  <si>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</si>
  <si>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</si>
  <si>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</si>
  <si>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</si>
  <si>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</si>
  <si>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</si>
  <si>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</si>
  <si>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</si>
  <si>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</si>
  <si>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</si>
  <si>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</si>
  <si>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</si>
  <si>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</si>
  <si>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</si>
  <si>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</si>
  <si>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</si>
  <si>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</si>
  <si>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</si>
  <si>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</si>
  <si>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</si>
  <si>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</si>
  <si>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</si>
  <si>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</si>
  <si>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</si>
  <si>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</si>
  <si>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</si>
  <si>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</si>
  <si>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</si>
  <si>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</si>
  <si>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</si>
  <si>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</si>
  <si>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</si>
  <si>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</si>
  <si>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</si>
  <si>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</si>
  <si>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</si>
  <si>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</si>
  <si>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</si>
  <si>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</si>
  <si>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</si>
  <si>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</si>
  <si>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</si>
  <si>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</si>
  <si>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</si>
  <si>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</si>
  <si>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</si>
  <si>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</si>
  <si>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</si>
  <si>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</si>
  <si>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</si>
  <si>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</si>
  <si>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</si>
  <si>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</si>
  <si>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</si>
  <si>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</si>
  <si>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</si>
  <si>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</si>
  <si>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</si>
  <si>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</si>
  <si>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</si>
  <si>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</si>
  <si>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</si>
  <si>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</si>
  <si>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</si>
  <si>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</si>
  <si>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</si>
  <si>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</si>
  <si>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</si>
  <si>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</si>
  <si>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</si>
  <si>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</si>
  <si>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</si>
  <si>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</si>
  <si>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</si>
  <si>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</si>
  <si>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</si>
  <si>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</si>
  <si>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</si>
  <si>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</si>
  <si>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</si>
  <si>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</si>
  <si>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</si>
  <si>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</si>
  <si>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</si>
  <si>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</si>
  <si>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</si>
  <si>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</si>
  <si>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</si>
  <si>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</si>
  <si>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</si>
  <si>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</si>
  <si>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</si>
  <si>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</si>
  <si>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</si>
  <si>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</si>
  <si>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</si>
  <si>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</si>
  <si>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</si>
  <si>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</si>
  <si>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</si>
  <si>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</si>
  <si>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</si>
  <si>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</si>
  <si>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</si>
  <si>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</si>
  <si>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</si>
  <si>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</si>
  <si>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</si>
  <si>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</si>
  <si>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</si>
  <si>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</si>
  <si>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</si>
  <si>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</si>
  <si>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</si>
  <si>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</si>
  <si>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</si>
  <si>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</si>
  <si>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</si>
  <si>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</si>
  <si>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</si>
  <si>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</si>
  <si>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</si>
  <si>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</si>
  <si>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</si>
  <si>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</si>
  <si>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</si>
  <si>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</si>
  <si>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</si>
  <si>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</si>
  <si>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</si>
  <si>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</si>
  <si>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</si>
  <si>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</si>
  <si>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</si>
  <si>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</si>
  <si>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</si>
  <si>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</si>
  <si>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</si>
  <si>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</si>
  <si>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</si>
  <si>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</si>
  <si>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</si>
  <si>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</si>
  <si>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</si>
  <si>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</si>
  <si>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</si>
  <si>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</si>
  <si>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</si>
  <si>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</si>
  <si>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</si>
  <si>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</si>
  <si>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</si>
  <si>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</si>
  <si>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</si>
  <si>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</si>
  <si>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</si>
  <si>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</si>
  <si>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</si>
  <si>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</si>
  <si>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</si>
  <si>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</si>
  <si>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</si>
  <si>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</si>
  <si>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</si>
  <si>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</si>
  <si>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</si>
  <si>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</si>
  <si>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</si>
  <si>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</si>
  <si>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</si>
  <si>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</si>
  <si>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</si>
  <si>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</si>
  <si>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</si>
  <si>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</si>
  <si>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</si>
  <si>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</si>
  <si>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</si>
  <si>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</si>
  <si>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</si>
  <si>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</si>
  <si>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</si>
  <si>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</si>
  <si>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</si>
  <si>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</si>
  <si>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</si>
  <si>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</si>
  <si>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</si>
  <si>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</si>
  <si>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</si>
  <si>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</si>
  <si>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</si>
  <si>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</si>
  <si>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</si>
  <si>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</si>
  <si>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</si>
  <si>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</si>
  <si>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</si>
  <si>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</si>
  <si>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</si>
  <si>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</si>
  <si>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</si>
  <si>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</si>
  <si>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</si>
  <si>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</si>
  <si>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</si>
  <si>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</si>
  <si>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</si>
  <si>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</si>
  <si>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</si>
  <si>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</si>
  <si>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</si>
  <si>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</si>
  <si>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</si>
  <si>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</si>
  <si>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</si>
  <si>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</si>
  <si>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</si>
  <si>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</si>
  <si>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</si>
  <si>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</si>
  <si>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</si>
  <si>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</si>
  <si>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</si>
  <si>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</si>
  <si>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</si>
  <si>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</si>
  <si>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</si>
  <si>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</si>
  <si>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</si>
  <si>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</si>
  <si>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</si>
  <si>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</si>
  <si>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</si>
  <si>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</si>
  <si>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</si>
  <si>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</si>
  <si>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</si>
  <si>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</si>
  <si>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</si>
  <si>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</si>
  <si>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</si>
  <si>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</si>
  <si>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</si>
  <si>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</si>
  <si>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</si>
  <si>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</si>
  <si>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</si>
  <si>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</si>
  <si>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</si>
  <si>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</si>
  <si>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</si>
  <si>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</si>
  <si>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</si>
  <si>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</si>
  <si>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</si>
  <si>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</si>
  <si>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</si>
  <si>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</si>
  <si>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</si>
  <si>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</si>
  <si>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</si>
  <si>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</si>
  <si>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</si>
  <si>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</si>
  <si>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</si>
  <si>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</si>
  <si>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</si>
  <si>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</si>
  <si>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</si>
  <si>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</si>
  <si>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</si>
  <si>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</si>
  <si>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</si>
  <si>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</si>
  <si>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</si>
  <si>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</si>
  <si>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</si>
  <si>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</si>
  <si>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</si>
  <si>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</si>
  <si>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</si>
  <si>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</si>
  <si>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</si>
  <si>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</si>
  <si>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</si>
  <si>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</si>
  <si>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</si>
  <si>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</si>
  <si>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</si>
  <si>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</si>
  <si>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</si>
  <si>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</si>
  <si>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</si>
  <si>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</si>
  <si>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</si>
  <si>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</si>
  <si>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</si>
  <si>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</si>
  <si>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</si>
  <si>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</si>
  <si>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</si>
  <si>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</si>
  <si>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</si>
  <si>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</si>
  <si>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</si>
  <si>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</si>
  <si>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</si>
  <si>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</si>
  <si>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</si>
  <si>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</si>
  <si>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</si>
  <si>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</si>
  <si>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</si>
  <si>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</si>
  <si>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</si>
  <si>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</si>
  <si>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</si>
  <si>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</si>
  <si>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</si>
  <si>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</si>
  <si>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</si>
  <si>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</si>
  <si>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</si>
  <si>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</si>
  <si>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</si>
  <si>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</si>
  <si>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</si>
  <si>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</si>
  <si>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</si>
  <si>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</si>
  <si>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</si>
  <si>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</si>
  <si>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</si>
  <si>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</si>
  <si>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</si>
  <si>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</si>
  <si>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</si>
  <si>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</si>
  <si>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</si>
  <si>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</si>
  <si>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</si>
  <si>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</si>
  <si>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</si>
  <si>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</si>
  <si>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</si>
  <si>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</si>
  <si>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</si>
  <si>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</si>
  <si>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</si>
  <si>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</si>
  <si>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</si>
  <si>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</si>
  <si>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</si>
  <si>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</si>
  <si>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</si>
  <si>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</si>
  <si>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</si>
  <si>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</si>
  <si>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</si>
  <si>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</si>
  <si>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</si>
  <si>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</si>
  <si>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</si>
  <si>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</si>
  <si>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</si>
  <si>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</si>
  <si>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</si>
  <si>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</si>
  <si>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</si>
  <si>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</si>
  <si>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</si>
  <si>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</si>
  <si>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</si>
  <si>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</si>
  <si>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</si>
  <si>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</si>
  <si>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</si>
  <si>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</si>
  <si>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</si>
  <si>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</si>
  <si>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</si>
  <si>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</si>
  <si>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</si>
  <si>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</si>
  <si>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</si>
  <si>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</si>
  <si>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</si>
  <si>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</si>
  <si>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</si>
  <si>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</si>
  <si>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</si>
  <si>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</si>
  <si>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</si>
  <si>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</si>
  <si>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</si>
  <si>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</si>
  <si>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</si>
  <si>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</si>
  <si>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</si>
  <si>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</si>
  <si>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</si>
  <si>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</si>
  <si>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</si>
  <si>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</si>
  <si>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</si>
  <si>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</si>
  <si>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</si>
  <si>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</si>
  <si>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</si>
  <si>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</si>
  <si>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</si>
  <si>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</si>
  <si>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</si>
  <si>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</si>
  <si>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</si>
  <si>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</si>
  <si>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</si>
  <si>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</si>
  <si>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</si>
  <si>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</si>
  <si>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</si>
  <si>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</si>
  <si>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</si>
  <si>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</si>
  <si>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</si>
  <si>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</si>
  <si>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</si>
  <si>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</si>
  <si>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</si>
  <si>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</si>
  <si>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</si>
  <si>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</si>
  <si>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</si>
  <si>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</si>
  <si>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</si>
  <si>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</si>
  <si>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</si>
  <si>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</si>
  <si>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</si>
  <si>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</si>
  <si>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</si>
  <si>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</si>
  <si>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</si>
  <si>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</si>
  <si>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</si>
  <si>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</si>
  <si>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</si>
  <si>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</si>
  <si>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</si>
  <si>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</si>
  <si>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</si>
  <si>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</si>
  <si>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</si>
  <si>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</si>
  <si>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</si>
  <si>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</si>
  <si>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</si>
  <si>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</si>
  <si>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</si>
  <si>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</si>
  <si>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</si>
  <si>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</si>
  <si>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</si>
  <si>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</si>
  <si>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</si>
  <si>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</si>
  <si>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</si>
  <si>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</si>
  <si>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</si>
  <si>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</si>
  <si>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</si>
  <si>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</si>
  <si>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</si>
  <si>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</si>
  <si>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</si>
  <si>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</si>
  <si>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</si>
  <si>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</si>
  <si>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</si>
  <si>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</si>
  <si>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</si>
  <si>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</si>
  <si>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</si>
  <si>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</si>
  <si>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</si>
  <si>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</si>
  <si>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</si>
  <si>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</si>
  <si>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</si>
  <si>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</si>
  <si>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</si>
  <si>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</si>
  <si>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</si>
  <si>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</si>
  <si>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</si>
  <si>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</si>
  <si>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</si>
  <si>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</si>
  <si>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</si>
  <si>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</si>
  <si>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</si>
  <si>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</si>
  <si>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</si>
  <si>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</si>
  <si>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</si>
  <si>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</si>
  <si>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</si>
  <si>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</si>
  <si>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</si>
  <si>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</si>
  <si>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</si>
  <si>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</si>
  <si>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</si>
  <si>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</si>
  <si>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</si>
  <si>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</si>
  <si>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</si>
  <si>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</si>
  <si>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</si>
  <si>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</si>
  <si>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</si>
  <si>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</si>
  <si>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</si>
  <si>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</si>
  <si>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</si>
  <si>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</si>
  <si>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</si>
  <si>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</si>
  <si>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</si>
  <si>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</si>
  <si>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</si>
  <si>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</si>
  <si>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</si>
  <si>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</si>
  <si>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</si>
  <si>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</si>
  <si>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</si>
  <si>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</si>
  <si>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</si>
  <si>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</si>
  <si>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</si>
  <si>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</si>
  <si>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</si>
  <si>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</si>
  <si>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</si>
  <si>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</si>
  <si>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</si>
  <si>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</si>
  <si>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</si>
  <si>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</si>
  <si>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</si>
  <si>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</si>
  <si>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</si>
  <si>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</si>
  <si>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</si>
  <si>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</si>
  <si>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</si>
  <si>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</si>
  <si>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</si>
  <si>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</si>
  <si>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</si>
  <si>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</si>
  <si>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</si>
  <si>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</si>
  <si>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</si>
  <si>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</si>
  <si>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</si>
  <si>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</si>
  <si>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</si>
  <si>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</si>
  <si>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</si>
  <si>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</si>
  <si>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</si>
  <si>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</si>
  <si>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</si>
  <si>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</si>
  <si>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</si>
  <si>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</si>
  <si>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</si>
  <si>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</si>
  <si>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</si>
  <si>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</si>
  <si>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</si>
  <si>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</si>
  <si>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</si>
  <si>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</si>
  <si>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</si>
  <si>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</si>
  <si>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</si>
  <si>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</si>
  <si>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</si>
  <si>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</si>
  <si>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</si>
  <si>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</si>
  <si>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</si>
  <si>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</si>
  <si>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</si>
  <si>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</si>
  <si>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</si>
  <si>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</si>
  <si>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</si>
  <si>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</si>
  <si>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</si>
  <si>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</si>
  <si>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</si>
  <si>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</si>
  <si>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</si>
  <si>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</si>
  <si>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</si>
  <si>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</si>
  <si>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</si>
  <si>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</si>
  <si>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</si>
  <si>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</si>
  <si>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</si>
  <si>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</si>
  <si>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</si>
  <si>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</si>
  <si>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</si>
  <si>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</si>
  <si>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</si>
  <si>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</si>
  <si>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</si>
  <si>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</si>
  <si>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</si>
  <si>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</si>
  <si>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</si>
  <si>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</si>
  <si>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</si>
  <si>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</si>
  <si>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</si>
  <si>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</si>
  <si>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</si>
  <si>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</si>
  <si>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</si>
  <si>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</si>
  <si>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</si>
  <si>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</si>
  <si>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</si>
  <si>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</si>
  <si>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</si>
  <si>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</si>
  <si>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</si>
  <si>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</si>
  <si>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</si>
  <si>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</si>
  <si>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</si>
  <si>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</si>
  <si>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</si>
  <si>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</si>
  <si>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</si>
  <si>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</si>
  <si>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</si>
  <si>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</si>
  <si>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</si>
  <si>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</si>
  <si>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</si>
  <si>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</si>
  <si>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</si>
  <si>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</si>
  <si>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</si>
  <si>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</si>
  <si>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</si>
  <si>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</si>
  <si>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</si>
  <si>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</si>
  <si>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</si>
  <si>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</si>
  <si>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</si>
  <si>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</si>
  <si>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</si>
  <si>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</si>
  <si>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</si>
  <si>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</si>
  <si>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</si>
  <si>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</si>
  <si>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</si>
  <si>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</si>
  <si>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</si>
  <si>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</si>
  <si>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</si>
  <si>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</si>
  <si>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</si>
  <si>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</si>
  <si>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</si>
  <si>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</si>
  <si>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</si>
  <si>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</si>
  <si>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</si>
  <si>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</si>
  <si>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</si>
  <si>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</si>
  <si>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</si>
  <si>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</si>
  <si>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</si>
  <si>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</si>
  <si>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</si>
  <si>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</si>
  <si>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</si>
  <si>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</si>
  <si>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</si>
  <si>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</si>
  <si>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</si>
  <si>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</si>
  <si>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</si>
  <si>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</si>
  <si>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</si>
  <si>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</si>
  <si>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</si>
  <si>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</si>
  <si>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</si>
  <si>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</si>
  <si>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</si>
  <si>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</si>
  <si>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</si>
  <si>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</si>
  <si>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</si>
  <si>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</si>
  <si>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</si>
  <si>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</si>
  <si>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</si>
  <si>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</si>
  <si>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</si>
  <si>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</si>
  <si>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</si>
  <si>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</si>
  <si>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</si>
  <si>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</si>
  <si>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</si>
  <si>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</si>
  <si>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</si>
  <si>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</si>
  <si>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</si>
  <si>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</si>
  <si>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</si>
  <si>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</si>
  <si>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</si>
  <si>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</si>
  <si>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</si>
  <si>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</si>
  <si>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</si>
  <si>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</si>
  <si>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</si>
  <si>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</si>
  <si>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</si>
  <si>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</si>
  <si>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</si>
  <si>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</si>
  <si>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</si>
  <si>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</si>
  <si>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</si>
  <si>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</si>
  <si>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</si>
  <si>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</si>
  <si>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</si>
  <si>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</si>
  <si>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</si>
  <si>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</si>
  <si>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</si>
  <si>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</si>
  <si>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</si>
  <si>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</si>
  <si>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</si>
  <si>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</si>
  <si>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</si>
  <si>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</si>
  <si>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</si>
  <si>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</si>
  <si>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</si>
  <si>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</si>
  <si>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</si>
  <si>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</si>
  <si>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</si>
  <si>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</si>
  <si>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</si>
  <si>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</si>
  <si>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</si>
  <si>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</si>
  <si>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</si>
  <si>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</si>
  <si>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</si>
  <si>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</si>
  <si>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</si>
  <si>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</si>
  <si>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</si>
  <si>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</si>
  <si>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</si>
  <si>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</si>
  <si>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</si>
  <si>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</si>
  <si>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</si>
  <si>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</si>
  <si>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</si>
  <si>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</si>
  <si>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</si>
  <si>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</si>
  <si>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</si>
  <si>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</si>
  <si>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</si>
  <si>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</si>
  <si>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</si>
  <si>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</si>
  <si>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</si>
  <si>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</si>
  <si>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</si>
  <si>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</si>
  <si>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</si>
  <si>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</si>
  <si>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</si>
  <si>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</si>
  <si>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</si>
  <si>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</si>
  <si>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</si>
  <si>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</si>
  <si>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</si>
  <si>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</si>
  <si>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</si>
  <si>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</si>
  <si>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</si>
  <si>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</si>
  <si>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</si>
  <si>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</si>
  <si>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</si>
  <si>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</si>
  <si>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</si>
  <si>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</si>
  <si>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</si>
  <si>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</si>
  <si>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</si>
  <si>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</si>
  <si>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</si>
  <si>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</si>
  <si>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</si>
  <si>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</si>
  <si>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</si>
  <si>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</si>
  <si>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</si>
  <si>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</si>
  <si>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</si>
  <si>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</si>
  <si>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</si>
  <si>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</si>
  <si>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</si>
  <si>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</si>
  <si>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</si>
  <si>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</si>
  <si>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</si>
  <si>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</si>
  <si>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</si>
  <si>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</si>
  <si>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</si>
  <si>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</si>
  <si>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</si>
  <si>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</si>
  <si>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</si>
  <si>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</si>
  <si>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</si>
  <si>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</si>
  <si>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</si>
  <si>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</si>
  <si>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</si>
  <si>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</si>
  <si>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</si>
  <si>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</si>
  <si>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</si>
  <si>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</si>
  <si>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</si>
  <si>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</si>
  <si>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</si>
  <si>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</si>
  <si>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</si>
  <si>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</si>
  <si>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</si>
  <si>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</si>
  <si>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</si>
  <si>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</si>
  <si>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</si>
  <si>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</si>
  <si>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</si>
  <si>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</si>
  <si>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</si>
  <si>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</si>
  <si>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</si>
  <si>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</si>
  <si>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</si>
  <si>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</si>
  <si>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</si>
  <si>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</si>
  <si>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</si>
  <si>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</si>
  <si>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</si>
  <si>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</si>
  <si>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</si>
  <si>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</si>
  <si>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</si>
  <si>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</si>
  <si>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</si>
  <si>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</si>
  <si>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</si>
  <si>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</si>
  <si>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</si>
  <si>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</si>
  <si>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</si>
  <si>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</si>
  <si>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</si>
  <si>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</si>
  <si>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</si>
  <si>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</si>
  <si>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</si>
  <si>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</si>
  <si>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</si>
  <si>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</si>
  <si>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</si>
  <si>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</si>
  <si>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</si>
  <si>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</si>
  <si>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</si>
  <si>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</si>
  <si>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</si>
  <si>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</si>
  <si>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</si>
  <si>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</si>
  <si>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</si>
  <si>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</si>
  <si>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</si>
  <si>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</si>
  <si>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</si>
  <si>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</si>
  <si>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</si>
  <si>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</si>
  <si>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</si>
  <si>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</si>
  <si>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</si>
  <si>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</si>
  <si>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</si>
  <si>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</si>
  <si>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</si>
  <si>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</si>
  <si>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</si>
  <si>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</si>
  <si>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</si>
  <si>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</si>
  <si>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</si>
  <si>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</si>
  <si>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</si>
  <si>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</si>
  <si>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</si>
  <si>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</si>
  <si>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</si>
  <si>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</si>
  <si>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</si>
  <si>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</si>
  <si>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</si>
  <si>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</si>
  <si>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</si>
  <si>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</si>
  <si>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</si>
  <si>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</si>
  <si>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</si>
  <si>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</si>
  <si>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</si>
  <si>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</si>
  <si>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</si>
  <si>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</si>
  <si>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</si>
  <si>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</si>
  <si>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</si>
  <si>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</si>
  <si>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</si>
  <si>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</si>
  <si>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</si>
  <si>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</si>
  <si>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</si>
  <si>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</si>
  <si>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</si>
  <si>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</si>
  <si>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</si>
  <si>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</si>
  <si>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</si>
  <si>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</si>
  <si>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</si>
  <si>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</si>
  <si>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</si>
  <si>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</si>
  <si>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</si>
  <si>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</si>
  <si>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</si>
  <si>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</si>
  <si>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</si>
  <si>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</si>
  <si>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</si>
  <si>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</si>
  <si>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</si>
  <si>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</si>
  <si>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</si>
  <si>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</si>
  <si>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</si>
  <si>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</si>
  <si>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</si>
  <si>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</si>
  <si>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</si>
  <si>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</si>
  <si>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</si>
  <si>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</si>
  <si>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</si>
  <si>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</si>
  <si>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</si>
  <si>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</si>
  <si>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</si>
  <si>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</si>
  <si>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</si>
  <si>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</si>
  <si>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</si>
  <si>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</si>
  <si>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</si>
  <si>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</si>
  <si>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</si>
  <si>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</si>
  <si>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</si>
  <si>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</si>
  <si>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</si>
  <si>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</si>
  <si>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</si>
  <si>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</si>
  <si>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</si>
  <si>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</si>
  <si>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</si>
  <si>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</si>
  <si>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</si>
  <si>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</si>
  <si>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</si>
  <si>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</si>
  <si>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</si>
  <si>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</si>
  <si>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</si>
  <si>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</si>
  <si>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</si>
  <si>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</si>
  <si>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</si>
  <si>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</si>
  <si>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</si>
  <si>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</si>
  <si>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</si>
  <si>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</si>
  <si>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</si>
  <si>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</si>
  <si>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</si>
  <si>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</si>
  <si>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</si>
  <si>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</si>
  <si>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</si>
  <si>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</si>
  <si>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</si>
  <si>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</si>
  <si>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</si>
  <si>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</si>
  <si>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</si>
  <si>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</si>
  <si>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</si>
  <si>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</si>
  <si>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</si>
  <si>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</si>
  <si>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</si>
  <si>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</si>
  <si>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</si>
  <si>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</si>
  <si>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</si>
  <si>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</si>
  <si>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</si>
  <si>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</si>
  <si>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</si>
  <si>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</si>
  <si>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</si>
  <si>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</si>
  <si>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</si>
  <si>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</si>
  <si>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</si>
  <si>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</si>
  <si>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</si>
  <si>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</si>
  <si>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</si>
  <si>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</si>
  <si>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</si>
  <si>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</si>
  <si>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</si>
  <si>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</si>
  <si>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</si>
  <si>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</si>
  <si>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</si>
  <si>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</si>
  <si>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</si>
  <si>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</si>
  <si>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</si>
  <si>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</si>
  <si>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</si>
  <si>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</si>
  <si>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</si>
  <si>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</si>
  <si>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</si>
  <si>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</si>
  <si>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</si>
  <si>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</si>
  <si>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</si>
  <si>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</si>
  <si>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</si>
  <si>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</si>
  <si>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</si>
  <si>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</si>
  <si>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</si>
  <si>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</si>
  <si>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</si>
  <si>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</si>
  <si>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</si>
  <si>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</si>
  <si>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</si>
  <si>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</si>
  <si>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</si>
  <si>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</si>
  <si>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</si>
  <si>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</si>
  <si>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</si>
  <si>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</si>
  <si>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</si>
  <si>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</si>
  <si>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</si>
  <si>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</si>
  <si>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</si>
  <si>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</si>
  <si>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</si>
  <si>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</si>
  <si>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</si>
  <si>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</si>
  <si>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</si>
  <si>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</si>
  <si>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</si>
  <si>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</si>
  <si>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</si>
  <si>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</si>
  <si>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</si>
  <si>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</si>
  <si>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</si>
  <si>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</si>
  <si>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</si>
  <si>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</si>
  <si>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</si>
  <si>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</si>
  <si>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</si>
  <si>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</si>
  <si>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</si>
  <si>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</si>
  <si>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</si>
  <si>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</si>
  <si>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</si>
  <si>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</si>
  <si>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</si>
  <si>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</si>
  <si>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</si>
  <si>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</si>
  <si>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</si>
  <si>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</si>
  <si>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</si>
  <si>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</si>
  <si>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</si>
  <si>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</si>
  <si>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</si>
  <si>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</si>
  <si>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</si>
  <si>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</si>
  <si>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</si>
  <si>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</si>
  <si>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</si>
  <si>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</si>
  <si>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</si>
  <si>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</si>
  <si>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</si>
  <si>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</si>
  <si>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</si>
  <si>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</si>
  <si>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</si>
  <si>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</si>
  <si>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</si>
  <si>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</si>
  <si>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</si>
  <si>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</si>
  <si>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</si>
  <si>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</si>
  <si>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</si>
  <si>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</si>
  <si>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</si>
  <si>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</si>
  <si>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</si>
  <si>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</si>
  <si>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</si>
  <si>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</si>
  <si>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</si>
  <si>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</si>
  <si>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</si>
  <si>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</si>
  <si>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</si>
  <si>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</si>
  <si>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</si>
  <si>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</si>
  <si>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</si>
  <si>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</si>
  <si>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</si>
  <si>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</si>
  <si>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</si>
  <si>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</si>
  <si>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</si>
  <si>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</si>
  <si>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</si>
  <si>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</si>
  <si>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</si>
  <si>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</si>
  <si>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</si>
  <si>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</si>
  <si>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</si>
  <si>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</si>
  <si>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</si>
  <si>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</si>
  <si>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</si>
  <si>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</si>
  <si>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</si>
  <si>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</si>
  <si>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</si>
  <si>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</si>
  <si>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</si>
  <si>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</si>
  <si>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</si>
  <si>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</si>
  <si>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</si>
  <si>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</si>
  <si>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</si>
  <si>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</si>
  <si>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</si>
  <si>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</si>
  <si>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</si>
  <si>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</si>
  <si>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</si>
  <si>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</si>
  <si>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</si>
  <si>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</si>
  <si>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</si>
  <si>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</si>
  <si>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</si>
  <si>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</si>
  <si>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</si>
  <si>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</si>
  <si>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</si>
  <si>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</si>
  <si>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</si>
  <si>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</si>
  <si>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</si>
  <si>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</si>
  <si>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</si>
  <si>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</si>
  <si>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</si>
  <si>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</si>
  <si>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</si>
  <si>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</si>
  <si>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</si>
  <si>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</si>
  <si>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</si>
  <si>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</si>
  <si>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</si>
  <si>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</si>
  <si>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</si>
  <si>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</si>
  <si>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</si>
  <si>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</si>
  <si>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</si>
  <si>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</si>
  <si>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</si>
  <si>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</si>
  <si>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</si>
  <si>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</si>
  <si>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</si>
  <si>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</si>
  <si>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</si>
  <si>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</si>
  <si>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</si>
  <si>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</si>
  <si>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</si>
  <si>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</si>
  <si>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</si>
  <si>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</si>
  <si>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</si>
  <si>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</si>
  <si>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</si>
  <si>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</si>
  <si>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</si>
  <si>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</si>
  <si>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</si>
  <si>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</si>
  <si>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</si>
  <si>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</si>
  <si>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</si>
  <si>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</si>
  <si>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</si>
  <si>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</si>
  <si>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</si>
  <si>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</si>
  <si>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</si>
  <si>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</si>
  <si>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</si>
  <si>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</si>
  <si>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</si>
  <si>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</si>
  <si>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</si>
  <si>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</si>
  <si>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</si>
  <si>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</si>
  <si>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</si>
  <si>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</si>
  <si>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</si>
  <si>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</si>
  <si>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</si>
  <si>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</si>
  <si>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</si>
  <si>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</si>
  <si>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</si>
  <si>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</si>
  <si>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</si>
  <si>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</si>
  <si>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</si>
  <si>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</si>
  <si>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</si>
  <si>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</si>
  <si>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</si>
  <si>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</si>
  <si>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</si>
  <si>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</si>
  <si>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</si>
  <si>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</si>
  <si>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</si>
  <si>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</si>
  <si>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</si>
  <si>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</si>
  <si>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</si>
  <si>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</si>
  <si>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</si>
  <si>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</si>
  <si>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</si>
  <si>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</si>
  <si>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</si>
  <si>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</si>
  <si>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</si>
  <si>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</si>
  <si>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</si>
  <si>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</si>
  <si>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</si>
  <si>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</si>
  <si>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</si>
  <si>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</si>
  <si>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</si>
  <si>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</si>
  <si>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</si>
  <si>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</si>
  <si>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</si>
  <si>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</si>
  <si>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</si>
  <si>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</si>
  <si>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</si>
  <si>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</si>
  <si>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</si>
  <si>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</si>
  <si>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</si>
  <si>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</si>
  <si>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</si>
  <si>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</si>
  <si>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</si>
  <si>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</si>
  <si>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</si>
  <si>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</si>
  <si>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</si>
  <si>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</si>
  <si>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</si>
  <si>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</si>
  <si>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</si>
  <si>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</si>
  <si>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</si>
  <si>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</si>
  <si>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</si>
  <si>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</si>
  <si>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</si>
  <si>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</si>
  <si>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</si>
  <si>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</si>
  <si>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</si>
  <si>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</si>
  <si>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</si>
  <si>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</si>
  <si>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</si>
  <si>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</si>
  <si>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</si>
  <si>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</si>
  <si>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</si>
  <si>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</si>
  <si>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</si>
  <si>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</si>
  <si>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</si>
  <si>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</si>
  <si>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</si>
  <si>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</si>
  <si>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</si>
  <si>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</si>
  <si>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</si>
  <si>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</si>
  <si>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</si>
  <si>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</si>
  <si>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</si>
  <si>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</si>
  <si>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</si>
  <si>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</si>
  <si>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</si>
  <si>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</si>
  <si>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</si>
  <si>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</si>
  <si>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</si>
  <si>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</si>
  <si>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</si>
  <si>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</si>
  <si>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</si>
  <si>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</si>
  <si>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</si>
  <si>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</si>
  <si>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</si>
  <si>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</si>
  <si>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</si>
  <si>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</si>
  <si>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</si>
  <si>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</si>
  <si>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</si>
  <si>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</si>
  <si>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</si>
  <si>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</si>
  <si>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</si>
  <si>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</si>
  <si>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</si>
  <si>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</si>
  <si>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</si>
  <si>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</si>
  <si>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</si>
  <si>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</si>
  <si>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</si>
  <si>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</si>
  <si>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</si>
  <si>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</si>
  <si>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</si>
  <si>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</si>
  <si>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</si>
  <si>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</si>
  <si>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</si>
  <si>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</si>
  <si>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</si>
  <si>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</si>
  <si>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</si>
  <si>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</si>
  <si>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</si>
  <si>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</si>
  <si>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</si>
  <si>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</si>
  <si>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</si>
  <si>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</si>
  <si>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</si>
  <si>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</si>
  <si>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</si>
  <si>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</si>
  <si>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</si>
  <si>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</si>
  <si>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</si>
  <si>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</si>
  <si>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</si>
  <si>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</si>
  <si>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</si>
  <si>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</si>
  <si>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</si>
  <si>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</si>
  <si>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</si>
  <si>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</si>
  <si>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</si>
  <si>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</si>
  <si>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</si>
  <si>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</si>
  <si>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</si>
  <si>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</si>
  <si>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</si>
  <si>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</si>
  <si>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</si>
  <si>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</si>
  <si>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</si>
  <si>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</si>
  <si>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</si>
  <si>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</si>
  <si>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</si>
  <si>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</si>
  <si>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</si>
  <si>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</si>
  <si>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</si>
  <si>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</si>
  <si>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</si>
  <si>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</si>
  <si>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</si>
  <si>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</si>
  <si>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</si>
  <si>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</si>
  <si>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</si>
  <si>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</si>
  <si>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</si>
  <si>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</si>
  <si>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</si>
  <si>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</si>
  <si>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</si>
  <si>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</si>
  <si>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</si>
  <si>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</si>
  <si>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</si>
  <si>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</si>
  <si>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</si>
  <si>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</si>
  <si>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</si>
  <si>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</si>
  <si>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</si>
  <si>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</si>
  <si>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</si>
  <si>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</si>
  <si>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</si>
  <si>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</si>
  <si>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</si>
  <si>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</si>
  <si>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</si>
  <si>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</si>
  <si>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</si>
  <si>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</si>
  <si>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</si>
  <si>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</si>
  <si>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</si>
  <si>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</si>
  <si>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</si>
  <si>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</si>
  <si>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</si>
  <si>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</si>
  <si>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</si>
  <si>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</si>
  <si>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</si>
  <si>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</si>
  <si>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</si>
  <si>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</si>
  <si>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</si>
  <si>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</si>
  <si>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</si>
  <si>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</si>
  <si>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</si>
  <si>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</si>
  <si>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</si>
  <si>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</si>
  <si>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</si>
  <si>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</si>
  <si>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</si>
  <si>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</si>
  <si>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</si>
  <si>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</si>
  <si>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</si>
  <si>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</si>
  <si>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</si>
  <si>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</si>
  <si>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</si>
  <si>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</si>
  <si>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</si>
  <si>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</si>
  <si>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</si>
  <si>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</si>
  <si>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</si>
  <si>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</si>
  <si>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</si>
  <si>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</si>
  <si>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</si>
  <si>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</si>
  <si>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</si>
  <si>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</si>
  <si>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</si>
  <si>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</si>
  <si>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</si>
  <si>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</si>
  <si>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</si>
  <si>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</si>
  <si>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</si>
  <si>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</si>
  <si>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</si>
  <si>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</si>
  <si>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</si>
  <si>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</si>
  <si>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</si>
  <si>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</si>
  <si>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</si>
  <si>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</si>
  <si>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</si>
  <si>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</si>
  <si>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</si>
  <si>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</si>
  <si>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</si>
  <si>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</si>
  <si>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</si>
  <si>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</si>
  <si>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</si>
  <si>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</si>
  <si>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</si>
  <si>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</si>
  <si>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</si>
  <si>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</si>
  <si>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</si>
  <si>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</si>
  <si>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</si>
  <si>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</si>
  <si>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</si>
  <si>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</si>
  <si>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</si>
  <si>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</si>
  <si>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</si>
  <si>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</si>
  <si>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</si>
  <si>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</si>
  <si>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</si>
  <si>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</si>
  <si>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</si>
  <si>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</si>
  <si>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</si>
  <si>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</si>
  <si>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</si>
  <si>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</si>
  <si>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</si>
  <si>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</si>
  <si>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</si>
  <si>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</si>
  <si>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</si>
  <si>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</si>
  <si>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</si>
  <si>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</si>
  <si>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</si>
  <si>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</si>
  <si>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</si>
  <si>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</si>
  <si>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</si>
  <si>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</si>
  <si>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</si>
  <si>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</si>
  <si>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</si>
  <si>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</si>
  <si>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</si>
  <si>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</si>
  <si>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</si>
  <si>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</si>
  <si>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</si>
  <si>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</si>
  <si>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</si>
  <si>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</si>
  <si>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</si>
  <si>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</si>
  <si>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</si>
  <si>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</si>
  <si>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</si>
  <si>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</si>
  <si>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</si>
  <si>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</si>
  <si>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</si>
  <si>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</si>
  <si>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</si>
  <si>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</si>
  <si>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</si>
  <si>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</si>
  <si>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</si>
  <si>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</si>
  <si>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</si>
  <si>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</si>
  <si>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</si>
  <si>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</si>
  <si>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</si>
  <si>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</si>
  <si>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</si>
  <si>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</si>
  <si>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</si>
  <si>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</si>
  <si>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</si>
  <si>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</si>
  <si>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</si>
  <si>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</si>
  <si>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</si>
  <si>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</si>
  <si>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</si>
  <si>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</si>
  <si>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</si>
  <si>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</si>
  <si>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</si>
  <si>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</si>
  <si>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</si>
  <si>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</si>
  <si>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</si>
  <si>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</si>
  <si>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</si>
  <si>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</si>
  <si>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</si>
  <si>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</si>
  <si>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</si>
  <si>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</si>
  <si>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</si>
  <si>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</si>
  <si>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</si>
  <si>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</si>
  <si>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</si>
  <si>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</si>
  <si>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</si>
  <si>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</si>
  <si>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</si>
  <si>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</si>
  <si>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</si>
  <si>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</si>
  <si>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</si>
  <si>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</si>
  <si>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</si>
  <si>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</si>
  <si>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</si>
  <si>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</si>
  <si>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</si>
  <si>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</si>
  <si>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</si>
  <si>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</si>
  <si>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</si>
  <si>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</si>
  <si>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</si>
  <si>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</si>
  <si>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</si>
  <si>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</si>
  <si>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</si>
  <si>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</si>
  <si>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</si>
  <si>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</si>
  <si>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</si>
  <si>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</si>
  <si>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</si>
  <si>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</si>
  <si>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</si>
  <si>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</si>
  <si>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</si>
  <si>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</si>
  <si>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</si>
  <si>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</si>
  <si>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</si>
  <si>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</si>
  <si>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</si>
  <si>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</si>
  <si>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</si>
  <si>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</si>
  <si>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</si>
  <si>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</si>
  <si>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</si>
  <si>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</si>
  <si>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</si>
  <si>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</si>
  <si>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</si>
  <si>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</si>
  <si>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</si>
  <si>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</si>
  <si>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</si>
  <si>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</si>
  <si>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</si>
  <si>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</si>
  <si>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</si>
  <si>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</si>
  <si>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</si>
  <si>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</si>
  <si>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</si>
  <si>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</si>
  <si>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</si>
  <si>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</si>
  <si>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</si>
  <si>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</si>
  <si>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</si>
  <si>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</si>
  <si>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</si>
  <si>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</si>
  <si>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</si>
  <si>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</si>
  <si>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</si>
  <si>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</si>
  <si>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</si>
  <si>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</si>
  <si>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</si>
  <si>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</si>
  <si>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</si>
  <si>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</si>
  <si>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</si>
  <si>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</si>
  <si>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</si>
  <si>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</si>
  <si>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</si>
  <si>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</si>
  <si>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</si>
  <si>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</si>
  <si>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</si>
  <si>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</si>
  <si>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</si>
  <si>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</si>
  <si>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</si>
  <si>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</si>
  <si>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</si>
  <si>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</si>
  <si>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</si>
  <si>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</si>
  <si>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</si>
  <si>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</si>
  <si>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</si>
  <si>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</si>
  <si>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</si>
  <si>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</si>
  <si>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</si>
  <si>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</si>
  <si>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</si>
  <si>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</si>
  <si>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</si>
  <si>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</si>
  <si>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</si>
  <si>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</si>
  <si>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</si>
  <si>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</si>
  <si>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</si>
  <si>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</si>
  <si>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</si>
  <si>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</si>
  <si>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</si>
  <si>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</si>
  <si>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</si>
  <si>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</si>
  <si>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</si>
  <si>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</si>
  <si>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</si>
  <si>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</si>
  <si>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</si>
  <si>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</si>
  <si>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</si>
  <si>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</si>
  <si>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</si>
  <si>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</si>
  <si>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</si>
  <si>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</si>
  <si>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</si>
  <si>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</si>
  <si>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</si>
  <si>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</si>
  <si>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</si>
  <si>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</si>
  <si>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</si>
  <si>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</si>
  <si>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</si>
  <si>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</si>
  <si>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</si>
  <si>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</si>
  <si>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</si>
  <si>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</si>
  <si>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</si>
  <si>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</si>
  <si>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</si>
  <si>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</si>
  <si>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</si>
  <si>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</si>
  <si>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</si>
  <si>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</si>
  <si>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</si>
  <si>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</si>
  <si>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</si>
  <si>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</si>
  <si>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</si>
  <si>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</si>
  <si>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</si>
  <si>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</si>
  <si>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</si>
  <si>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</si>
  <si>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</si>
  <si>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</si>
  <si>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</si>
  <si>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</si>
  <si>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</si>
  <si>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</si>
  <si>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</si>
  <si>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</si>
  <si>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</si>
  <si>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</si>
  <si>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</si>
  <si>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</si>
  <si>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</si>
  <si>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</si>
  <si>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</si>
  <si>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</si>
  <si>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</si>
  <si>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</si>
  <si>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</si>
  <si>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</si>
  <si>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</si>
  <si>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</si>
  <si>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</si>
  <si>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</si>
  <si>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</si>
  <si>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</si>
  <si>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</si>
  <si>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</si>
  <si>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</si>
  <si>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</si>
  <si>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</si>
  <si>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</si>
  <si>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</si>
  <si>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</si>
  <si>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</si>
  <si>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</si>
  <si>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</si>
  <si>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</si>
  <si>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</si>
  <si>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</si>
  <si>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</si>
  <si>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</si>
  <si>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</si>
  <si>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</si>
  <si>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</si>
  <si>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</si>
  <si>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</si>
  <si>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</si>
  <si>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</si>
  <si>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</si>
  <si>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</si>
  <si>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</si>
  <si>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</si>
  <si>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</si>
  <si>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</si>
  <si>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</si>
  <si>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</si>
  <si>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</si>
  <si>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</si>
  <si>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</si>
  <si>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</si>
  <si>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</si>
  <si>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</si>
  <si>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</si>
  <si>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</si>
  <si>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</si>
  <si>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</si>
  <si>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</si>
  <si>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</si>
  <si>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</si>
  <si>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</si>
  <si>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</si>
  <si>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</si>
  <si>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</si>
  <si>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</si>
  <si>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</si>
  <si>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</si>
  <si>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</si>
  <si>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</si>
  <si>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</si>
  <si>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</si>
  <si>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</si>
  <si>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</si>
  <si>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</si>
  <si>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</si>
  <si>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</si>
  <si>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</si>
  <si>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</si>
  <si>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</si>
  <si>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</si>
  <si>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</si>
  <si>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</si>
  <si>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</si>
  <si>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</si>
  <si>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</si>
  <si>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</si>
  <si>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</si>
  <si>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</si>
  <si>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</si>
  <si>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</si>
  <si>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</si>
  <si>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</si>
  <si>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</si>
  <si>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</si>
  <si>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</si>
  <si>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</si>
  <si>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</si>
  <si>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</si>
  <si>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</si>
  <si>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</si>
  <si>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</si>
  <si>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</si>
  <si>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</si>
  <si>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</si>
  <si>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</si>
  <si>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</si>
  <si>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</si>
  <si>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</si>
  <si>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</si>
  <si>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</si>
  <si>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</si>
  <si>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</si>
  <si>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</si>
  <si>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</si>
  <si>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</si>
  <si>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</si>
  <si>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</si>
  <si>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</si>
  <si>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</si>
  <si>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</si>
  <si>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</si>
  <si>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</si>
  <si>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</si>
  <si>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</si>
  <si>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</si>
  <si>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</si>
  <si>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</si>
  <si>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</si>
  <si>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</si>
  <si>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</si>
  <si>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</si>
  <si>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</si>
  <si>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</si>
  <si>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</si>
  <si>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</si>
  <si>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</si>
  <si>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</si>
  <si>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</si>
  <si>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</si>
  <si>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</si>
  <si>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</si>
  <si>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</si>
  <si>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</si>
  <si>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</si>
  <si>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</si>
  <si>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</si>
  <si>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</si>
  <si>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</si>
  <si>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</si>
  <si>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</si>
  <si>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</si>
  <si>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</si>
  <si>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</si>
  <si>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</si>
  <si>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</si>
  <si>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</si>
  <si>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</si>
  <si>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</si>
  <si>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</si>
  <si>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</si>
  <si>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</si>
  <si>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</si>
  <si>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</si>
  <si>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</si>
  <si>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</si>
  <si>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</si>
  <si>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</si>
  <si>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</si>
  <si>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</si>
  <si>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</si>
  <si>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</si>
  <si>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</si>
  <si>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</si>
  <si>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</si>
  <si>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</si>
  <si>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</si>
  <si>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</si>
  <si>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</si>
  <si>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</si>
  <si>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</si>
  <si>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</si>
  <si>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</si>
  <si>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</si>
  <si>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</si>
  <si>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</si>
  <si>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</si>
  <si>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</si>
  <si>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</si>
  <si>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</si>
  <si>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</si>
  <si>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</si>
  <si>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</si>
  <si>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</si>
  <si>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</si>
  <si>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</si>
  <si>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</si>
  <si>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</si>
  <si>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</si>
  <si>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</si>
  <si>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</si>
  <si>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</si>
  <si>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</si>
  <si>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</si>
  <si>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</si>
  <si>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</si>
  <si>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</si>
  <si>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</si>
  <si>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</si>
  <si>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</si>
  <si>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</si>
  <si>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</si>
  <si>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</si>
  <si>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</si>
  <si>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</si>
  <si>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</si>
  <si>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</si>
  <si>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</si>
  <si>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</si>
  <si>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</si>
  <si>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</si>
  <si>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</si>
  <si>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</si>
  <si>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</si>
  <si>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</si>
  <si>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</si>
  <si>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</si>
  <si>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</si>
  <si>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</si>
  <si>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</si>
  <si>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</si>
  <si>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</si>
  <si>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</si>
  <si>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</si>
  <si>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</si>
  <si>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</si>
  <si>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</si>
  <si>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</si>
  <si>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</si>
  <si>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</si>
  <si>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</si>
  <si>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</si>
  <si>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</si>
  <si>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</si>
  <si>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</si>
  <si>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</si>
  <si>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</si>
  <si>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</si>
  <si>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</si>
  <si>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</si>
  <si>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</si>
  <si>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</si>
  <si>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</si>
  <si>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</si>
  <si>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</si>
  <si>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</si>
  <si>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</si>
  <si>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</si>
  <si>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</si>
  <si>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</si>
  <si>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</si>
  <si>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</si>
  <si>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</si>
  <si>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</si>
  <si>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</si>
  <si>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</si>
  <si>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</si>
  <si>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</si>
  <si>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</si>
  <si>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</si>
  <si>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</si>
  <si>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</si>
  <si>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</si>
  <si>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</si>
  <si>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</si>
  <si>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</si>
  <si>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</si>
  <si>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</si>
  <si>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</si>
  <si>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</si>
  <si>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</si>
  <si>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</si>
  <si>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</si>
  <si>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</si>
  <si>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</si>
  <si>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</si>
  <si>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</si>
  <si>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</si>
  <si>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</si>
  <si>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</si>
  <si>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</si>
  <si>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</si>
  <si>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</si>
  <si>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</si>
  <si>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</si>
  <si>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</si>
  <si>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</si>
  <si>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</si>
  <si>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</si>
  <si>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</si>
  <si>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</si>
  <si>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</si>
  <si>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</si>
  <si>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</si>
  <si>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</si>
  <si>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</si>
  <si>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</si>
  <si>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</si>
  <si>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</si>
  <si>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</si>
  <si>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</si>
  <si>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</si>
  <si>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</si>
  <si>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</si>
  <si>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</si>
  <si>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</si>
  <si>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</si>
  <si>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</si>
  <si>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</si>
  <si>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</si>
  <si>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</si>
  <si>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</si>
  <si>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</si>
  <si>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</si>
  <si>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</si>
  <si>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</si>
  <si>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</si>
  <si>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</si>
  <si>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</si>
  <si>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</si>
  <si>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</si>
  <si>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</si>
  <si>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</si>
  <si>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</si>
  <si>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</si>
  <si>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</si>
  <si>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</si>
  <si>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</si>
  <si>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</si>
  <si>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</si>
  <si>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</si>
  <si>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</si>
  <si>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</si>
  <si>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</si>
  <si>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</si>
  <si>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</si>
  <si>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</si>
  <si>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</si>
  <si>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</si>
  <si>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</si>
  <si>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</si>
  <si>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</si>
  <si>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</si>
  <si>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</si>
  <si>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</si>
  <si>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</si>
  <si>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</si>
  <si>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</si>
  <si>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</si>
  <si>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</si>
  <si>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</si>
  <si>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</si>
  <si>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</si>
  <si>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</si>
  <si>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</si>
  <si>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</si>
  <si>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</si>
  <si>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</si>
  <si>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</si>
  <si>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</si>
  <si>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</si>
  <si>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</si>
  <si>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</si>
  <si>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</si>
  <si>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</si>
  <si>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</si>
  <si>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</si>
  <si>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</si>
  <si>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</si>
  <si>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</si>
  <si>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</si>
  <si>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</si>
  <si>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</si>
  <si>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</si>
  <si>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</si>
  <si>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</si>
  <si>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</si>
  <si>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</si>
  <si>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</si>
  <si>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</si>
  <si>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</si>
  <si>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</si>
  <si>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</si>
  <si>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</si>
  <si>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</si>
  <si>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</si>
  <si>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</si>
  <si>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</si>
  <si>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</si>
  <si>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</si>
  <si>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</si>
  <si>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</si>
  <si>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</si>
  <si>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</si>
  <si>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</si>
  <si>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</si>
  <si>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</si>
  <si>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</si>
  <si>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</si>
  <si>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</si>
  <si>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</si>
  <si>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</si>
  <si>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</si>
  <si>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</si>
  <si>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</si>
  <si>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</si>
  <si>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</si>
  <si>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</si>
  <si>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</si>
  <si>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</si>
  <si>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</si>
  <si>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</si>
  <si>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</si>
  <si>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</si>
  <si>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</si>
  <si>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</si>
  <si>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</si>
  <si>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</si>
  <si>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</si>
  <si>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</si>
  <si>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</si>
  <si>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</si>
  <si>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</si>
  <si>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</si>
  <si>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</si>
  <si>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</si>
  <si>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</si>
  <si>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</si>
  <si>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</si>
  <si>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</si>
  <si>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</si>
  <si>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</si>
  <si>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</si>
  <si>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</si>
  <si>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</si>
  <si>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</si>
  <si>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</si>
  <si>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</si>
  <si>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</si>
  <si>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</si>
  <si>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</si>
  <si>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</si>
  <si>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</si>
  <si>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</si>
  <si>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</si>
  <si>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</si>
  <si>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</si>
  <si>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</si>
  <si>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</si>
  <si>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</si>
  <si>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</si>
  <si>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</si>
  <si>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</si>
  <si>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</si>
  <si>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</si>
  <si>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</si>
  <si>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</si>
  <si>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</si>
  <si>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</si>
  <si>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</si>
  <si>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</si>
  <si>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</si>
  <si>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</si>
  <si>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</si>
  <si>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</si>
  <si>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</si>
  <si>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</si>
  <si>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</si>
  <si>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</si>
  <si>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</si>
  <si>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</si>
  <si>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</si>
  <si>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</si>
  <si>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</si>
  <si>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</si>
  <si>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</si>
  <si>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</si>
  <si>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</si>
  <si>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</si>
  <si>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</si>
  <si>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</si>
  <si>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</si>
  <si>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</si>
  <si>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</si>
  <si>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</si>
  <si>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</si>
  <si>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</si>
  <si>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</si>
  <si>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</si>
  <si>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</si>
  <si>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</si>
  <si>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</si>
  <si>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</si>
  <si>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</si>
  <si>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</si>
  <si>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</si>
  <si>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</si>
  <si>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</si>
  <si>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</si>
  <si>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</si>
  <si>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</si>
  <si>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</si>
  <si>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</si>
  <si>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</si>
  <si>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</si>
  <si>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</si>
  <si>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</si>
  <si>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</si>
  <si>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</si>
  <si>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</si>
  <si>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</si>
  <si>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</si>
  <si>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</si>
  <si>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</si>
  <si>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</si>
  <si>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</si>
  <si>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</si>
  <si>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</si>
  <si>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</si>
  <si>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</si>
  <si>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</si>
  <si>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</si>
  <si>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</si>
  <si>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</si>
  <si>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</si>
  <si>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</si>
  <si>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</si>
  <si>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</si>
  <si>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</si>
  <si>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</si>
  <si>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</si>
  <si>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</si>
  <si>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</si>
  <si>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</si>
  <si>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</si>
  <si>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</si>
  <si>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</si>
  <si>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</si>
  <si>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</si>
  <si>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</si>
  <si>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</si>
  <si>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</si>
  <si>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</si>
  <si>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</si>
  <si>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</si>
  <si>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</si>
  <si>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</si>
  <si>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</si>
  <si>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</si>
  <si>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</si>
  <si>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</si>
  <si>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</si>
  <si>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</si>
  <si>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</si>
  <si>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</si>
  <si>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</si>
  <si>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</si>
  <si>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</si>
  <si>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</si>
  <si>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</si>
  <si>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</si>
  <si>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</si>
  <si>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</si>
  <si>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</si>
  <si>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</si>
  <si>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</si>
  <si>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</si>
  <si>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</si>
  <si>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</si>
  <si>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</si>
  <si>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</si>
  <si>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</si>
  <si>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</si>
  <si>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</si>
  <si>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</si>
  <si>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</si>
  <si>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</si>
  <si>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</si>
  <si>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</si>
  <si>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</si>
  <si>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</si>
  <si>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</si>
  <si>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</si>
  <si>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</si>
  <si>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</si>
  <si>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</si>
  <si>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</si>
  <si>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</si>
  <si>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</si>
  <si>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</si>
  <si>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</si>
  <si>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</si>
  <si>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</si>
  <si>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</si>
  <si>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</si>
  <si>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</si>
  <si>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</si>
  <si>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</si>
  <si>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</si>
  <si>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</si>
  <si>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</si>
  <si>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</si>
  <si>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</si>
  <si>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</si>
  <si>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</si>
  <si>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</si>
  <si>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</si>
  <si>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</si>
  <si>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</si>
  <si>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</si>
  <si>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</si>
  <si>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</si>
  <si>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</si>
  <si>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</si>
  <si>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</si>
  <si>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</si>
  <si>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</si>
  <si>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</si>
  <si>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</si>
  <si>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</si>
  <si>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</si>
  <si>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</si>
  <si>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</si>
  <si>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</si>
  <si>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</si>
  <si>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</si>
  <si>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</si>
  <si>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</si>
  <si>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</si>
  <si>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</si>
  <si>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</si>
  <si>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</si>
  <si>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</si>
  <si>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</si>
  <si>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</si>
  <si>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</si>
  <si>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</si>
  <si>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</si>
  <si>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</si>
  <si>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</si>
  <si>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</si>
  <si>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</si>
  <si>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</si>
  <si>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</si>
  <si>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</si>
  <si>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</si>
  <si>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</si>
  <si>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</si>
  <si>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</si>
  <si>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</si>
  <si>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</si>
  <si>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</si>
  <si>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</si>
  <si>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</si>
  <si>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</si>
  <si>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</si>
  <si>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</si>
  <si>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</si>
  <si>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</si>
  <si>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</si>
  <si>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</si>
  <si>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</si>
  <si>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</si>
  <si>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</si>
  <si>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</si>
  <si>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</si>
  <si>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</si>
  <si>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</si>
  <si>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</si>
  <si>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</si>
  <si>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</si>
  <si>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</si>
  <si>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</si>
  <si>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</si>
  <si>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</si>
  <si>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</si>
  <si>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</si>
  <si>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</si>
  <si>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</si>
  <si>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</si>
  <si>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</si>
  <si>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</si>
  <si>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</si>
  <si>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</si>
  <si>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</si>
  <si>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</si>
  <si>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</si>
  <si>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</si>
  <si>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</si>
  <si>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</si>
  <si>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</si>
  <si>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</si>
  <si>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</si>
  <si>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</si>
  <si>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</si>
  <si>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</si>
  <si>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</si>
  <si>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</si>
  <si>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</si>
  <si>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</si>
  <si>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</si>
  <si>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</si>
  <si>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</si>
  <si>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</si>
  <si>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</si>
  <si>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</si>
  <si>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</si>
  <si>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</si>
  <si>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</si>
  <si>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</si>
  <si>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</si>
  <si>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</si>
  <si>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</si>
  <si>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</si>
  <si>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</si>
  <si>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</si>
  <si>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</si>
  <si>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</si>
  <si>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</si>
  <si>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</si>
  <si>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</si>
  <si>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</si>
  <si>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</si>
  <si>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</si>
  <si>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</si>
  <si>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</si>
  <si>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</si>
  <si>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</si>
  <si>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</si>
  <si>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</si>
  <si>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</si>
  <si>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</si>
  <si>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</si>
  <si>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</si>
  <si>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</si>
  <si>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</si>
  <si>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</si>
  <si>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</si>
  <si>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</si>
  <si>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</si>
  <si>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</si>
  <si>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</si>
  <si>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</si>
  <si>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</si>
  <si>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</si>
  <si>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</si>
  <si>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</si>
  <si>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</si>
  <si>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</si>
  <si>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</si>
  <si>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</si>
  <si>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</si>
  <si>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</si>
  <si>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</si>
  <si>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</si>
  <si>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</si>
  <si>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</si>
  <si>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</si>
  <si>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</si>
  <si>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</si>
  <si>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</si>
  <si>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</si>
  <si>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</si>
  <si>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</si>
  <si>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</si>
  <si>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</si>
  <si>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</si>
  <si>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</si>
  <si>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</si>
  <si>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</si>
  <si>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</si>
  <si>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</si>
  <si>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</si>
  <si>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</si>
  <si>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</si>
  <si>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</si>
  <si>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</si>
  <si>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</si>
  <si>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</si>
  <si>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</si>
  <si>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</si>
  <si>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</si>
  <si>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</si>
  <si>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</si>
  <si>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</si>
  <si>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</si>
  <si>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</si>
  <si>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</si>
  <si>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</si>
  <si>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</si>
  <si>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</si>
  <si>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</si>
  <si>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</si>
  <si>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</si>
  <si>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</si>
  <si>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</si>
  <si>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</si>
  <si>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</si>
  <si>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</si>
  <si>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</si>
  <si>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</si>
  <si>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</si>
  <si>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</si>
  <si>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</si>
  <si>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</si>
  <si>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</si>
  <si>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</si>
  <si>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</si>
  <si>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</si>
  <si>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</si>
  <si>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</si>
  <si>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</si>
  <si>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</si>
  <si>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</si>
  <si>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</si>
  <si>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</si>
  <si>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</si>
  <si>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</si>
  <si>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</si>
  <si>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</si>
  <si>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</si>
  <si>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</si>
  <si>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</si>
  <si>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</si>
  <si>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</si>
  <si>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</si>
  <si>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</si>
  <si>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</si>
  <si>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</si>
  <si>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</si>
  <si>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</si>
  <si>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</si>
  <si>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</si>
  <si>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</si>
  <si>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</si>
  <si>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</si>
  <si>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</si>
  <si>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</si>
  <si>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</si>
  <si>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</si>
  <si>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</si>
  <si>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</si>
  <si>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</si>
  <si>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</si>
  <si>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</si>
  <si>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</si>
  <si>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</si>
  <si>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</si>
  <si>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</si>
  <si>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</si>
  <si>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</si>
  <si>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</si>
  <si>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</si>
  <si>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</si>
  <si>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</si>
  <si>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</si>
  <si>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</si>
  <si>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</si>
  <si>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</si>
  <si>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</si>
  <si>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</si>
  <si>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</si>
  <si>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</si>
  <si>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</si>
  <si>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</si>
  <si>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</si>
  <si>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</si>
  <si>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</si>
  <si>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</si>
  <si>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</si>
  <si>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</si>
  <si>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</si>
  <si>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</si>
  <si>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</si>
  <si>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</si>
  <si>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</si>
  <si>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</si>
  <si>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</si>
  <si>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</si>
  <si>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</si>
  <si>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</si>
  <si>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</si>
  <si>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</si>
  <si>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</si>
  <si>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</si>
  <si>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</si>
  <si>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</si>
  <si>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</si>
  <si>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</si>
  <si>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</si>
  <si>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</si>
  <si>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</si>
  <si>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</si>
  <si>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</si>
  <si>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</si>
  <si>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</si>
  <si>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</si>
  <si>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</si>
  <si>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</si>
  <si>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</si>
  <si>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</si>
  <si>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</si>
  <si>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</si>
  <si>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</si>
  <si>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</si>
  <si>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</si>
  <si>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</si>
  <si>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</si>
  <si>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</si>
  <si>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</si>
  <si>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</si>
  <si>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</si>
  <si>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</si>
  <si>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</si>
  <si>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</si>
  <si>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</si>
  <si>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</si>
  <si>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</si>
  <si>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</si>
  <si>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</si>
  <si>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</si>
  <si>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</si>
  <si>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</si>
  <si>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</si>
  <si>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</si>
  <si>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</si>
  <si>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</si>
  <si>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</si>
  <si>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</si>
  <si>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</si>
  <si>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</si>
  <si>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</si>
  <si>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</si>
  <si>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</si>
  <si>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</si>
  <si>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</si>
  <si>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</si>
  <si>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</si>
  <si>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</si>
  <si>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</si>
  <si>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</si>
  <si>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</si>
  <si>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</si>
  <si>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</si>
  <si>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</si>
  <si>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</si>
  <si>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</si>
  <si>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</si>
  <si>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</si>
  <si>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</si>
  <si>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</si>
  <si>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</si>
  <si>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</si>
  <si>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</si>
  <si>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</si>
  <si>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</si>
  <si>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</si>
  <si>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</si>
  <si>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</si>
  <si>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</si>
  <si>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</si>
  <si>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</si>
  <si>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</si>
  <si>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</si>
  <si>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</si>
  <si>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</si>
  <si>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</si>
  <si>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</si>
  <si>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</si>
  <si>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</si>
  <si>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</si>
  <si>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</si>
  <si>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</si>
  <si>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</si>
  <si>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</si>
  <si>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</si>
  <si>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</si>
  <si>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</si>
  <si>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</si>
  <si>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</si>
  <si>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</si>
  <si>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</si>
  <si>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</si>
  <si>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</si>
  <si>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</si>
  <si>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</si>
  <si>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</si>
  <si>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</si>
  <si>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</si>
  <si>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</si>
  <si>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</si>
  <si>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</si>
  <si>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</si>
  <si>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</si>
  <si>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</si>
  <si>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</si>
  <si>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</si>
  <si>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</si>
  <si>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</si>
  <si>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</si>
  <si>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</si>
  <si>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</si>
  <si>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</si>
  <si>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</si>
  <si>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</si>
  <si>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</si>
  <si>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</si>
  <si>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</si>
  <si>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</si>
  <si>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</si>
  <si>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</si>
  <si>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</si>
  <si>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</si>
  <si>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</si>
  <si>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</si>
  <si>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</si>
  <si>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</si>
  <si>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</si>
  <si>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</si>
  <si>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</si>
  <si>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</si>
  <si>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</si>
  <si>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</si>
  <si>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</si>
  <si>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</si>
  <si>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</si>
  <si>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</si>
  <si>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</si>
  <si>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</si>
  <si>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</si>
  <si>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</si>
  <si>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</si>
  <si>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</si>
  <si>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</si>
  <si>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</si>
  <si>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</si>
  <si>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</si>
  <si>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</si>
  <si>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</si>
  <si>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</si>
  <si>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</si>
  <si>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</si>
  <si>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</si>
  <si>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</si>
  <si>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</si>
  <si>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</si>
  <si>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</si>
  <si>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</si>
  <si>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</si>
  <si>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</si>
  <si>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</si>
  <si>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</si>
  <si>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</si>
  <si>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</si>
  <si>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</si>
  <si>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</si>
  <si>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</si>
  <si>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</si>
  <si>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</si>
  <si>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</si>
  <si>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</si>
  <si>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</si>
  <si>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</si>
  <si>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</si>
  <si>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</si>
  <si>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</si>
  <si>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</si>
  <si>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</si>
  <si>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</si>
  <si>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</si>
  <si>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</si>
  <si>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</si>
  <si>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</si>
  <si>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</si>
  <si>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</si>
  <si>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</si>
  <si>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</si>
  <si>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</si>
  <si>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</si>
  <si>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</si>
  <si>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</si>
  <si>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</si>
  <si>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</si>
  <si>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</si>
  <si>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</si>
  <si>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</si>
  <si>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</si>
  <si>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</si>
  <si>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</si>
  <si>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</si>
  <si>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</si>
  <si>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</si>
  <si>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</si>
  <si>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</si>
  <si>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</si>
  <si>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</si>
  <si>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</si>
  <si>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</si>
  <si>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</si>
  <si>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</si>
  <si>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</si>
  <si>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</si>
  <si>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</si>
  <si>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</si>
  <si>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</si>
  <si>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</si>
  <si>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</si>
  <si>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</si>
  <si>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</si>
  <si>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</si>
  <si>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</si>
  <si>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</si>
  <si>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</si>
  <si>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</si>
  <si>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</si>
  <si>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</si>
  <si>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</si>
  <si>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</si>
  <si>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</si>
  <si>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</si>
  <si>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</si>
  <si>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</si>
  <si>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</si>
  <si>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</si>
  <si>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</si>
  <si>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</si>
  <si>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</si>
  <si>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</si>
  <si>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</si>
  <si>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</si>
  <si>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</si>
  <si>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</si>
  <si>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</si>
  <si>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</si>
  <si>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</si>
  <si>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</si>
  <si>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</si>
  <si>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</si>
  <si>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</si>
  <si>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</si>
  <si>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</si>
  <si>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</si>
  <si>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</si>
  <si>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</si>
  <si>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</si>
  <si>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</si>
  <si>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</si>
  <si>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</si>
  <si>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</si>
  <si>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</si>
  <si>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</si>
  <si>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</si>
  <si>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</si>
  <si>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</si>
  <si>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</si>
  <si>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</si>
  <si>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</si>
  <si>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</si>
  <si>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</si>
  <si>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</si>
  <si>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</si>
  <si>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</si>
  <si>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</si>
  <si>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</si>
  <si>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</si>
  <si>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</si>
  <si>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</si>
  <si>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</si>
  <si>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</si>
  <si>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</si>
  <si>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</si>
  <si>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</si>
  <si>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</si>
  <si>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</si>
  <si>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</si>
  <si>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</si>
  <si>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</si>
  <si>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</si>
  <si>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</si>
  <si>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</si>
  <si>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</si>
  <si>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</si>
  <si>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</si>
  <si>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</si>
  <si>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</si>
  <si>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</si>
  <si>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</si>
  <si>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</si>
  <si>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</si>
  <si>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</si>
  <si>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</si>
  <si>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</si>
  <si>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</si>
  <si>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</si>
  <si>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</si>
  <si>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</si>
  <si>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</si>
  <si>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</si>
  <si>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</si>
  <si>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</si>
  <si>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</si>
  <si>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</si>
  <si>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</si>
  <si>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</si>
  <si>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</si>
  <si>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</si>
  <si>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</si>
  <si>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</si>
  <si>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</si>
  <si>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</si>
  <si>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</si>
  <si>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</si>
  <si>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</si>
  <si>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</si>
  <si>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</si>
  <si>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</si>
  <si>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</si>
  <si>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</si>
  <si>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</si>
  <si>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</si>
  <si>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</si>
  <si>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</si>
  <si>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</si>
  <si>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</si>
  <si>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</si>
  <si>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</si>
  <si>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</si>
  <si>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</si>
  <si>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</si>
  <si>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</si>
  <si>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</si>
  <si>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</si>
  <si>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</si>
  <si>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</si>
  <si>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</si>
  <si>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</si>
  <si>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</si>
  <si>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</si>
  <si>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</si>
  <si>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</si>
  <si>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</si>
  <si>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</si>
  <si>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</si>
  <si>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</si>
  <si>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</si>
  <si>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</si>
  <si>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</si>
  <si>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</si>
  <si>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</si>
  <si>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</si>
  <si>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</si>
  <si>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</si>
  <si>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</si>
  <si>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</si>
  <si>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</si>
  <si>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</si>
  <si>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</si>
  <si>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</si>
  <si>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</si>
  <si>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</si>
  <si>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</si>
  <si>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</si>
  <si>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</si>
  <si>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</si>
  <si>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</si>
  <si>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</si>
  <si>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</si>
  <si>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</si>
  <si>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</si>
  <si>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</si>
  <si>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</si>
  <si>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</si>
  <si>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</si>
  <si>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</si>
  <si>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</si>
  <si>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</si>
  <si>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</si>
  <si>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</si>
  <si>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</si>
  <si>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</si>
  <si>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</si>
  <si>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</si>
  <si>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</si>
  <si>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</si>
  <si>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</si>
  <si>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</si>
  <si>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</si>
  <si>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</si>
  <si>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</si>
  <si>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</si>
  <si>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</si>
  <si>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</si>
  <si>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</si>
  <si>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</si>
  <si>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</si>
  <si>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</si>
  <si>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</si>
  <si>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</si>
  <si>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</si>
  <si>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</si>
  <si>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</si>
  <si>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</si>
  <si>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</si>
  <si>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</si>
  <si>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</si>
  <si>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</si>
  <si>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</si>
  <si>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</si>
  <si>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</si>
  <si>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</si>
  <si>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</si>
  <si>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</si>
  <si>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</si>
  <si>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</si>
  <si>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</si>
  <si>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</si>
  <si>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</si>
  <si>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</si>
  <si>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</si>
  <si>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</si>
  <si>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</si>
  <si>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</si>
  <si>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</si>
  <si>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</si>
  <si>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</si>
  <si>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</si>
  <si>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</si>
  <si>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</si>
  <si>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</si>
  <si>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</si>
  <si>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</si>
  <si>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</si>
  <si>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</si>
  <si>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</si>
  <si>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</si>
  <si>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</si>
  <si>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</si>
  <si>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</si>
  <si>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</si>
  <si>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</si>
  <si>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</si>
  <si>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</si>
  <si>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</si>
  <si>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</si>
  <si>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</si>
  <si>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</si>
  <si>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</si>
  <si>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</si>
  <si>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</si>
  <si>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</si>
  <si>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</si>
  <si>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</si>
  <si>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</si>
  <si>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</si>
  <si>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</si>
  <si>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</si>
  <si>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</si>
  <si>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</si>
  <si>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</si>
  <si>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</si>
  <si>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</si>
  <si>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</si>
  <si>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</si>
  <si>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</si>
  <si>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</si>
  <si>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</si>
  <si>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</si>
  <si>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</si>
  <si>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</si>
  <si>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</si>
  <si>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</si>
  <si>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</si>
  <si>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</si>
  <si>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</si>
  <si>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</si>
  <si>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</si>
  <si>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</si>
  <si>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</si>
  <si>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</si>
  <si>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</si>
  <si>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</si>
  <si>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</si>
  <si>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</si>
  <si>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</si>
  <si>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</si>
  <si>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</si>
  <si>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</si>
  <si>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</si>
  <si>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</si>
  <si>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</si>
  <si>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</si>
  <si>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</si>
  <si>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</si>
  <si>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</si>
  <si>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</si>
  <si>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</si>
  <si>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</si>
  <si>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</si>
  <si>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</si>
  <si>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</si>
  <si>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</si>
  <si>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</si>
  <si>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</si>
  <si>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</si>
  <si>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</si>
  <si>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</si>
  <si>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</si>
  <si>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</si>
  <si>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</si>
  <si>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</si>
  <si>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</si>
  <si>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</si>
  <si>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</si>
  <si>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</si>
  <si>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</si>
  <si>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</si>
  <si>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</si>
  <si>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</si>
  <si>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</si>
  <si>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</si>
  <si>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</si>
  <si>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</si>
  <si>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</si>
  <si>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</si>
  <si>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</si>
  <si>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</si>
  <si>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</si>
  <si>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</si>
  <si>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</si>
  <si>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</si>
  <si>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</si>
  <si>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</si>
  <si>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</si>
  <si>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</si>
  <si>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</si>
  <si>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</si>
  <si>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</si>
  <si>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</si>
  <si>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</si>
  <si>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</si>
  <si>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</si>
  <si>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</si>
  <si>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</si>
  <si>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</si>
  <si>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</si>
  <si>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</si>
  <si>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</si>
  <si>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</si>
  <si>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</si>
  <si>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</si>
  <si>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</si>
  <si>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</si>
  <si>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</si>
  <si>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</si>
  <si>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</si>
  <si>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</si>
  <si>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</si>
  <si>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</si>
  <si>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</si>
  <si>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</si>
  <si>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</si>
  <si>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</si>
  <si>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</si>
  <si>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</si>
  <si>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</si>
  <si>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</si>
  <si>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</si>
  <si>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</si>
  <si>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</si>
  <si>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</si>
  <si>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</si>
  <si>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</si>
  <si>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</si>
  <si>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</si>
  <si>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</si>
  <si>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</si>
  <si>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</si>
  <si>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</si>
  <si>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</si>
  <si>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</si>
  <si>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</si>
  <si>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</si>
  <si>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</si>
  <si>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</si>
  <si>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</si>
  <si>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</si>
  <si>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</si>
  <si>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</si>
  <si>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</si>
  <si>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</si>
  <si>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</si>
  <si>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</si>
  <si>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</si>
  <si>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</si>
  <si>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</si>
  <si>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</si>
  <si>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</si>
  <si>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</si>
  <si>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</si>
  <si>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</si>
  <si>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</si>
  <si>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</si>
  <si>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</si>
  <si>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</si>
  <si>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</si>
  <si>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</si>
  <si>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</si>
  <si>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</si>
  <si>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</si>
  <si>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</si>
  <si>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</si>
  <si>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</si>
  <si>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</si>
  <si>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</si>
  <si>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</si>
  <si>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</si>
  <si>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</si>
  <si>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</si>
  <si>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</si>
  <si>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</si>
  <si>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</si>
  <si>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</si>
  <si>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</si>
  <si>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</si>
  <si>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</si>
  <si>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</si>
  <si>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</si>
  <si>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</si>
  <si>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</si>
  <si>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</si>
  <si>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</si>
  <si>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</si>
  <si>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</si>
  <si>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</si>
  <si>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</si>
  <si>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</si>
  <si>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</si>
  <si>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</si>
  <si>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</si>
  <si>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</si>
  <si>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</si>
  <si>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</si>
  <si>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</si>
  <si>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</si>
  <si>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</si>
  <si>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</si>
  <si>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</si>
  <si>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</si>
  <si>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</si>
  <si>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</si>
  <si>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</si>
  <si>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</si>
  <si>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</si>
  <si>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</si>
  <si>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</si>
  <si>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</si>
  <si>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</si>
  <si>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</si>
  <si>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</si>
  <si>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</si>
  <si>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</si>
  <si>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</si>
  <si>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</si>
  <si>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</si>
  <si>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</si>
  <si>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</si>
  <si>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</si>
  <si>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</si>
  <si>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</si>
  <si>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</si>
  <si>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</si>
  <si>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</si>
  <si>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</si>
  <si>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</si>
  <si>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</si>
  <si>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</si>
  <si>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</si>
  <si>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</si>
  <si>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</si>
  <si>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</si>
  <si>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</si>
  <si>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</si>
  <si>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</si>
  <si>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</si>
  <si>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</si>
  <si>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</si>
  <si>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</si>
  <si>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</si>
  <si>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</si>
  <si>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</si>
  <si>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</si>
  <si>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</si>
  <si>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</si>
  <si>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</si>
  <si>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</si>
  <si>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</si>
  <si>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</si>
  <si>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</si>
  <si>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</si>
  <si>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</si>
  <si>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</si>
  <si>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</si>
  <si>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</si>
  <si>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</si>
  <si>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</si>
  <si>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</si>
  <si>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</si>
  <si>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</si>
  <si>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</si>
  <si>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</si>
  <si>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</si>
  <si>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</si>
  <si>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</si>
  <si>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</si>
  <si>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</si>
  <si>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</si>
  <si>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</si>
  <si>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</si>
  <si>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</si>
  <si>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</si>
  <si>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</si>
  <si>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</si>
  <si>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</si>
  <si>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</si>
  <si>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</si>
  <si>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</si>
  <si>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</si>
  <si>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</si>
  <si>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</si>
  <si>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</si>
  <si>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</si>
  <si>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</si>
  <si>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</si>
  <si>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</si>
  <si>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</si>
  <si>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</si>
  <si>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</si>
  <si>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</si>
  <si>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</si>
  <si>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</si>
  <si>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</si>
  <si>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</si>
  <si>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</si>
  <si>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</si>
  <si>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</si>
  <si>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</si>
  <si>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</si>
  <si>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</si>
  <si>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</si>
  <si>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</si>
  <si>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</si>
  <si>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</si>
  <si>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</si>
  <si>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</si>
  <si>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</si>
  <si>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</si>
  <si>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</si>
  <si>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</si>
  <si>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</si>
  <si>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</si>
  <si>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</si>
  <si>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</si>
  <si>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</si>
  <si>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</si>
  <si>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</si>
  <si>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</si>
  <si>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</si>
  <si>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</si>
  <si>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</si>
  <si>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</si>
  <si>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</si>
  <si>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</si>
  <si>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</si>
  <si>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</si>
  <si>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</si>
  <si>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</si>
  <si>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</si>
  <si>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</si>
  <si>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</si>
  <si>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</si>
  <si>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</si>
  <si>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</si>
  <si>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</si>
  <si>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</si>
  <si>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</si>
  <si>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</si>
  <si>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</si>
  <si>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</si>
  <si>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</si>
  <si>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</si>
  <si>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</si>
  <si>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</si>
  <si>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</si>
  <si>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</si>
  <si>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</si>
  <si>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</si>
  <si>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</si>
  <si>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</si>
  <si>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</si>
  <si>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</si>
  <si>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</si>
  <si>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</si>
  <si>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</si>
  <si>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</si>
  <si>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</si>
  <si>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</si>
  <si>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</si>
  <si>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</si>
  <si>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</si>
  <si>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</si>
  <si>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</si>
  <si>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</si>
  <si>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</si>
  <si>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</si>
  <si>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</si>
  <si>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</si>
  <si>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</si>
  <si>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</si>
  <si>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</si>
  <si>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</si>
  <si>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</si>
  <si>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</si>
  <si>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</si>
  <si>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</si>
  <si>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</si>
  <si>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</si>
  <si>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</si>
  <si>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</si>
  <si>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</si>
  <si>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</si>
  <si>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</si>
  <si>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</si>
  <si>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</si>
  <si>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</si>
  <si>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</si>
  <si>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</si>
  <si>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</si>
  <si>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</si>
  <si>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</si>
  <si>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</si>
  <si>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</si>
  <si>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</si>
  <si>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</si>
  <si>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</si>
  <si>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</si>
  <si>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</si>
  <si>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</si>
  <si>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</si>
  <si>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</si>
  <si>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</si>
  <si>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</si>
  <si>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</si>
  <si>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</si>
  <si>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</si>
  <si>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</si>
  <si>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</si>
  <si>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</si>
  <si>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</si>
  <si>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</si>
  <si>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</si>
  <si>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</si>
  <si>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</si>
  <si>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</si>
  <si>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</si>
  <si>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</si>
  <si>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</si>
  <si>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</si>
  <si>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</si>
  <si>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</si>
  <si>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</si>
  <si>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</si>
  <si>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</si>
  <si>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</si>
  <si>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</si>
  <si>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</si>
  <si>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</si>
  <si>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</si>
  <si>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</si>
  <si>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</si>
  <si>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</si>
  <si>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</si>
  <si>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</si>
  <si>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</si>
  <si>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</si>
  <si>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</si>
  <si>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</si>
  <si>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</si>
  <si>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</si>
  <si>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</si>
  <si>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</si>
  <si>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</si>
  <si>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</si>
  <si>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</si>
  <si>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</si>
  <si>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</si>
  <si>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</si>
  <si>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</si>
  <si>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</si>
  <si>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</si>
  <si>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</si>
  <si>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</si>
  <si>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</si>
  <si>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</si>
  <si>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</si>
  <si>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</si>
  <si>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</si>
  <si>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</si>
  <si>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</si>
  <si>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</si>
  <si>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</si>
  <si>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</si>
  <si>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</si>
  <si>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</si>
  <si>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</si>
  <si>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</si>
  <si>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</si>
  <si>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</si>
  <si>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</si>
  <si>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</si>
  <si>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</si>
  <si>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</si>
  <si>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</si>
  <si>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</si>
  <si>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</si>
  <si>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</si>
  <si>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</si>
  <si>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</si>
  <si>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</si>
  <si>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</si>
  <si>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</si>
  <si>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</si>
  <si>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</si>
  <si>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</si>
  <si>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</si>
  <si>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</si>
  <si>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</si>
  <si>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</si>
  <si>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</si>
  <si>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</si>
  <si>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</si>
  <si>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</si>
  <si>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</si>
  <si>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</si>
  <si>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</si>
  <si>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</si>
  <si>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</si>
  <si>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</si>
  <si>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</si>
  <si>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</si>
  <si>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</si>
  <si>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</si>
  <si>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</si>
  <si>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</si>
  <si>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</si>
  <si>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</si>
  <si>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</si>
  <si>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</si>
  <si>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</si>
  <si>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</si>
  <si>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</si>
  <si>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</si>
  <si>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</si>
  <si>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</si>
  <si>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</si>
  <si>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</si>
  <si>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</si>
  <si>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</si>
  <si>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</si>
  <si>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</si>
  <si>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</si>
  <si>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</si>
  <si>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</si>
  <si>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</si>
  <si>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</si>
  <si>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</si>
  <si>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</si>
  <si>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</si>
  <si>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</si>
  <si>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</si>
  <si>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</si>
  <si>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</si>
  <si>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</si>
  <si>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</si>
  <si>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</si>
  <si>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</si>
  <si>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</si>
  <si>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</si>
  <si>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</si>
  <si>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</si>
  <si>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</si>
  <si>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</si>
  <si>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</si>
  <si>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</si>
  <si>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</si>
  <si>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</si>
  <si>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</si>
  <si>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</si>
  <si>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</si>
  <si>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</si>
  <si>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</si>
  <si>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</si>
  <si>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</si>
  <si>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</si>
  <si>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</si>
  <si>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</si>
  <si>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</si>
  <si>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</si>
  <si>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</si>
  <si>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</si>
  <si>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</si>
  <si>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</si>
  <si>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</si>
  <si>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</si>
  <si>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</si>
  <si>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</si>
  <si>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</si>
  <si>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</si>
  <si>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</si>
  <si>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</si>
  <si>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</si>
  <si>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</si>
  <si>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</si>
  <si>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</si>
  <si>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</si>
  <si>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</si>
  <si>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</si>
  <si>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</si>
  <si>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</si>
  <si>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</si>
  <si>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</si>
  <si>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</si>
  <si>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</si>
  <si>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</si>
  <si>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</si>
  <si>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</si>
  <si>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</si>
  <si>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</si>
  <si>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</si>
  <si>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</si>
  <si>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</si>
  <si>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</si>
  <si>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</si>
  <si>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</si>
  <si>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</si>
  <si>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</si>
  <si>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</si>
  <si>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</si>
  <si>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</si>
  <si>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</si>
  <si>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</si>
  <si>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</si>
  <si>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</si>
  <si>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</si>
  <si>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</si>
  <si>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</si>
  <si>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</si>
  <si>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</si>
  <si>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</si>
  <si>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</si>
  <si>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</si>
  <si>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</si>
  <si>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</si>
  <si>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</si>
  <si>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</si>
  <si>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</si>
  <si>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</si>
  <si>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</si>
  <si>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</si>
  <si>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</si>
  <si>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</si>
  <si>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</si>
  <si>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</si>
  <si>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</si>
  <si>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</si>
  <si>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</si>
  <si>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</si>
  <si>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</si>
  <si>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</si>
  <si>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</si>
  <si>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</si>
  <si>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</si>
  <si>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</si>
  <si>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</si>
  <si>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</si>
  <si>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</si>
  <si>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</si>
  <si>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</si>
  <si>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</si>
  <si>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</si>
  <si>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</si>
  <si>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</si>
  <si>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</si>
  <si>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</si>
  <si>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</si>
  <si>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</si>
  <si>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</si>
  <si>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</si>
  <si>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</si>
  <si>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</si>
  <si>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</si>
  <si>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</si>
  <si>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</si>
  <si>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</si>
  <si>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</si>
  <si>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</si>
  <si>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</si>
  <si>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</si>
  <si>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</si>
  <si>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</si>
  <si>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</si>
  <si>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</si>
  <si>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</si>
  <si>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</si>
  <si>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</si>
  <si>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</si>
  <si>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</si>
  <si>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</si>
  <si>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</si>
  <si>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</si>
  <si>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</si>
  <si>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</si>
  <si>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</si>
  <si>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</si>
  <si>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</si>
  <si>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</si>
  <si>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</si>
  <si>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</si>
  <si>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</si>
  <si>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</si>
  <si>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</si>
  <si>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</si>
  <si>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</si>
  <si>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</si>
  <si>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</si>
  <si>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</si>
  <si>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</si>
  <si>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</si>
  <si>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</si>
  <si>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</si>
  <si>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</si>
  <si>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</si>
  <si>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</si>
  <si>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</si>
  <si>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</si>
  <si>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</si>
  <si>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</si>
  <si>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</si>
  <si>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</si>
  <si>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</si>
  <si>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</si>
  <si>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</si>
  <si>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</si>
  <si>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</si>
  <si>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</si>
  <si>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</si>
  <si>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</si>
  <si>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</si>
  <si>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</si>
  <si>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</si>
  <si>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</si>
  <si>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</si>
  <si>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</si>
  <si>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</si>
  <si>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</si>
  <si>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</si>
  <si>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</si>
  <si>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</si>
  <si>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</si>
  <si>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</si>
  <si>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</si>
  <si>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</si>
  <si>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</si>
  <si>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</si>
  <si>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</si>
  <si>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</si>
  <si>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</si>
  <si>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</si>
  <si>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</si>
  <si>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</si>
  <si>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</si>
  <si>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</si>
  <si>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</si>
  <si>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</si>
  <si>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</si>
  <si>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</si>
  <si>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</si>
  <si>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</si>
  <si>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</si>
  <si>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</si>
  <si>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</si>
  <si>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</si>
  <si>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</si>
  <si>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</si>
  <si>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</si>
  <si>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</si>
  <si>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</si>
  <si>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</si>
  <si>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</si>
  <si>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</si>
  <si>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</si>
  <si>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</si>
  <si>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</si>
  <si>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</si>
  <si>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</si>
  <si>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</si>
  <si>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</si>
  <si>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</si>
  <si>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</si>
  <si>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</si>
  <si>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</si>
  <si>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</si>
  <si>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</si>
  <si>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</si>
  <si>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</si>
  <si>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</si>
  <si>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</si>
  <si>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</si>
  <si>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</si>
  <si>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</si>
  <si>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</si>
  <si>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</si>
  <si>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</si>
  <si>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</si>
  <si>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</si>
  <si>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</si>
  <si>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</si>
  <si>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</si>
  <si>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</si>
  <si>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</si>
  <si>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</si>
  <si>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</si>
  <si>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</si>
  <si>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</si>
  <si>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</si>
  <si>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</si>
  <si>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</si>
  <si>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</si>
  <si>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</si>
  <si>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</si>
  <si>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</si>
  <si>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</si>
  <si>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</si>
  <si>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</si>
  <si>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</si>
  <si>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</si>
  <si>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</si>
  <si>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</si>
  <si>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</si>
  <si>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</si>
  <si>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</si>
  <si>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</si>
  <si>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</si>
  <si>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</si>
  <si>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</si>
  <si>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</si>
  <si>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</si>
  <si>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</si>
  <si>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</si>
  <si>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</si>
  <si>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</si>
  <si>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</si>
  <si>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</si>
  <si>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</si>
  <si>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</si>
  <si>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</si>
  <si>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</si>
  <si>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</si>
  <si>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</si>
  <si>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</si>
  <si>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</si>
  <si>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</si>
  <si>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</si>
  <si>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</si>
  <si>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</si>
  <si>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</si>
  <si>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</si>
  <si>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</si>
  <si>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</si>
  <si>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</si>
  <si>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</si>
  <si>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</si>
  <si>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</si>
  <si>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</si>
  <si>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</si>
  <si>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</si>
  <si>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</si>
  <si>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</si>
  <si>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</si>
  <si>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</si>
  <si>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</si>
  <si>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</si>
  <si>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</si>
  <si>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</si>
  <si>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</si>
  <si>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</si>
  <si>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</si>
  <si>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</si>
  <si>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</si>
  <si>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</si>
  <si>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</si>
  <si>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</si>
  <si>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</si>
  <si>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</si>
  <si>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</si>
  <si>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</si>
  <si>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</si>
  <si>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</si>
  <si>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</si>
  <si>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</si>
  <si>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</si>
  <si>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</si>
  <si>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</si>
  <si>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</si>
  <si>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</si>
  <si>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</si>
  <si>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</si>
  <si>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</si>
  <si>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</si>
  <si>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</si>
  <si>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</si>
  <si>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</si>
  <si>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</si>
  <si>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</si>
  <si>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</si>
  <si>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</si>
  <si>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</si>
  <si>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</si>
  <si>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</si>
  <si>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</si>
  <si>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</si>
  <si>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</si>
  <si>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</si>
  <si>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</si>
  <si>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</si>
  <si>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</si>
  <si>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</si>
  <si>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</si>
  <si>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</si>
  <si>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</si>
  <si>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</si>
  <si>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</si>
  <si>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</si>
  <si>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</si>
  <si>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</si>
  <si>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</si>
  <si>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</si>
  <si>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</si>
  <si>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</si>
  <si>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</si>
  <si>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</si>
  <si>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</si>
  <si>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</si>
  <si>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</si>
  <si>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</si>
  <si>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</si>
  <si>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</si>
  <si>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</si>
  <si>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</si>
  <si>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</si>
  <si>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</si>
  <si>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</si>
  <si>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</si>
  <si>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</si>
  <si>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</si>
  <si>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</si>
  <si>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</si>
  <si>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</si>
  <si>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</si>
  <si>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</si>
  <si>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</si>
  <si>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</si>
  <si>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</si>
  <si>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</si>
  <si>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</si>
  <si>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</si>
  <si>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</si>
  <si>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</si>
  <si>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</si>
  <si>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</si>
  <si>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</si>
  <si>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</si>
  <si>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</si>
  <si>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</si>
  <si>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</si>
  <si>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</si>
  <si>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</si>
  <si>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</si>
  <si>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</si>
  <si>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</si>
  <si>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</si>
  <si>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</si>
  <si>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</si>
  <si>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</si>
  <si>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</si>
  <si>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</si>
  <si>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</si>
  <si>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</si>
  <si>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</si>
  <si>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</si>
  <si>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</si>
  <si>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</si>
  <si>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</si>
  <si>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</si>
  <si>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</si>
  <si>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</si>
  <si>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</si>
  <si>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</si>
  <si>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</si>
  <si>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</si>
  <si>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</si>
  <si>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</si>
  <si>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</si>
  <si>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</si>
  <si>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</si>
  <si>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</si>
  <si>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</si>
  <si>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</si>
  <si>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</si>
  <si>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</si>
  <si>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</si>
  <si>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</si>
  <si>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</si>
  <si>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</si>
  <si>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</si>
  <si>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</si>
  <si>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</si>
  <si>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</si>
  <si>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</si>
  <si>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</si>
  <si>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</si>
  <si>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</si>
  <si>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</si>
  <si>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</si>
  <si>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</si>
  <si>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</si>
  <si>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</si>
  <si>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</si>
  <si>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</si>
  <si>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</si>
  <si>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</si>
  <si>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</si>
  <si>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</si>
  <si>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</si>
  <si>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</si>
  <si>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</si>
  <si>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</si>
  <si>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</si>
  <si>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</si>
  <si>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</si>
  <si>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</si>
  <si>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</si>
  <si>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</si>
  <si>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</si>
  <si>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</si>
  <si>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</si>
  <si>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</si>
  <si>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</si>
  <si>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</si>
  <si>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</si>
  <si>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</si>
  <si>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</si>
  <si>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</si>
  <si>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</si>
  <si>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</si>
  <si>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</si>
  <si>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</si>
  <si>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</si>
  <si>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</si>
  <si>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</si>
  <si>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</si>
  <si>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</si>
  <si>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</si>
  <si>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</si>
  <si>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</si>
  <si>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</si>
  <si>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</si>
  <si>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</si>
  <si>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</si>
  <si>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</si>
  <si>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</si>
  <si>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</si>
  <si>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</si>
  <si>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</si>
  <si>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</si>
  <si>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</si>
  <si>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</si>
  <si>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</si>
  <si>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</si>
  <si>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</si>
  <si>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</si>
  <si>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</si>
  <si>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</si>
  <si>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</si>
  <si>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</si>
  <si>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</si>
  <si>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</si>
  <si>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</si>
  <si>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</si>
  <si>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</si>
  <si>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</si>
  <si>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</si>
  <si>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</si>
  <si>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</si>
  <si>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</si>
  <si>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</si>
  <si>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</si>
  <si>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</si>
  <si>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</si>
  <si>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</si>
  <si>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</si>
  <si>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</si>
  <si>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</si>
  <si>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</si>
  <si>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</si>
  <si>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</si>
  <si>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</si>
  <si>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</si>
  <si>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</si>
  <si>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</si>
  <si>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</si>
  <si>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</si>
  <si>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</si>
  <si>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</si>
  <si>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</si>
  <si>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</si>
  <si>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</si>
  <si>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</si>
  <si>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</si>
  <si>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</si>
  <si>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</si>
  <si>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</si>
  <si>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</si>
  <si>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</si>
  <si>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</si>
  <si>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</si>
  <si>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</si>
  <si>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</si>
  <si>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</si>
  <si>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</si>
  <si>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</si>
  <si>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</si>
  <si>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</si>
  <si>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</si>
  <si>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</si>
  <si>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</si>
  <si>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</si>
  <si>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</si>
  <si>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</si>
  <si>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</si>
  <si>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</si>
  <si>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</si>
  <si>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</si>
  <si>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</si>
  <si>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</si>
  <si>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</si>
  <si>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</si>
  <si>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</si>
  <si>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</si>
  <si>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</si>
  <si>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</si>
  <si>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</si>
  <si>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</si>
  <si>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</si>
  <si>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</si>
  <si>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</si>
  <si>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</si>
  <si>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</si>
  <si>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</si>
  <si>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</si>
  <si>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</si>
  <si>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</si>
  <si>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</si>
  <si>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</si>
  <si>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</si>
  <si>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</si>
  <si>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</si>
  <si>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</si>
  <si>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</si>
  <si>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</si>
  <si>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</si>
  <si>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</si>
  <si>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</si>
  <si>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</si>
  <si>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</si>
  <si>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</si>
  <si>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</si>
  <si>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</si>
  <si>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</si>
  <si>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</si>
  <si>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</si>
  <si>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</si>
  <si>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</si>
  <si>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</si>
  <si>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</si>
  <si>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</si>
  <si>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</si>
  <si>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</si>
  <si>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</si>
  <si>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</si>
  <si>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</si>
  <si>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</si>
  <si>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</si>
  <si>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</si>
  <si>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</si>
  <si>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</si>
  <si>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</si>
  <si>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</si>
  <si>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</si>
  <si>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</si>
  <si>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</si>
  <si>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</si>
  <si>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</si>
  <si>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</si>
  <si>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</si>
  <si>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</si>
  <si>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</si>
  <si>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</si>
  <si>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</si>
  <si>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</si>
  <si>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</si>
  <si>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</si>
  <si>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</si>
  <si>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</si>
  <si>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</si>
  <si>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</si>
  <si>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</si>
  <si>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</si>
  <si>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</si>
  <si>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</si>
  <si>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</si>
  <si>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</si>
  <si>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</si>
  <si>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</si>
  <si>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</si>
  <si>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</si>
  <si>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</si>
  <si>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</si>
  <si>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</si>
  <si>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</si>
  <si>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</si>
  <si>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</si>
  <si>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</si>
  <si>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</si>
  <si>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</si>
  <si>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</si>
  <si>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</si>
  <si>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</si>
  <si>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</si>
  <si>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</si>
  <si>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</si>
  <si>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</si>
  <si>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</si>
  <si>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</si>
  <si>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</si>
  <si>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</si>
  <si>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</si>
  <si>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</si>
  <si>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</si>
  <si>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</si>
  <si>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</si>
  <si>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</si>
  <si>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</si>
  <si>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</si>
  <si>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</si>
  <si>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</si>
  <si>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</si>
  <si>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</si>
  <si>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</si>
  <si>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</si>
  <si>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</si>
  <si>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</si>
  <si>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</si>
  <si>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</si>
  <si>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</si>
  <si>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</si>
  <si>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</si>
  <si>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</si>
  <si>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</si>
  <si>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</si>
  <si>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</si>
  <si>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</si>
  <si>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</si>
  <si>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</si>
  <si>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</si>
  <si>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</si>
  <si>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</si>
  <si>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</si>
  <si>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</si>
  <si>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</si>
  <si>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</si>
  <si>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</si>
  <si>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</si>
  <si>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</si>
  <si>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</si>
  <si>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</si>
  <si>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</si>
  <si>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</si>
  <si>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</si>
  <si>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</si>
  <si>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</si>
  <si>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</si>
  <si>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</si>
  <si>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</si>
  <si>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</si>
  <si>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</si>
  <si>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</si>
  <si>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</si>
  <si>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</si>
  <si>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</si>
  <si>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</si>
  <si>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</si>
  <si>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</si>
  <si>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</si>
  <si>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</si>
  <si>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</si>
  <si>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</si>
  <si>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</si>
  <si>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</si>
  <si>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</si>
  <si>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</si>
  <si>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</si>
  <si>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</si>
  <si>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</si>
  <si>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</si>
  <si>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</si>
  <si>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</si>
  <si>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</si>
  <si>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</si>
  <si>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</si>
  <si>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</si>
  <si>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</si>
  <si>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</si>
  <si>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</si>
  <si>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</si>
  <si>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</si>
  <si>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</si>
  <si>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</si>
  <si>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</si>
  <si>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</si>
  <si>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</si>
  <si>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</si>
  <si>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</si>
  <si>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</si>
  <si>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</si>
  <si>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</si>
  <si>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</si>
  <si>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</si>
  <si>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</si>
  <si>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</si>
  <si>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</si>
  <si>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</si>
  <si>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</si>
  <si>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</si>
  <si>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</si>
  <si>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</si>
  <si>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</si>
  <si>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</si>
  <si>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</si>
  <si>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</si>
  <si>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</si>
  <si>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</si>
  <si>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</si>
  <si>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</si>
  <si>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</si>
  <si>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</si>
  <si>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</si>
  <si>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</si>
  <si>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</si>
  <si>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</si>
  <si>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</si>
  <si>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</si>
  <si>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</si>
  <si>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</si>
  <si>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</si>
  <si>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</si>
  <si>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</si>
  <si>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</si>
  <si>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</si>
  <si>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</si>
  <si>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</si>
  <si>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</si>
  <si>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</si>
  <si>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</si>
  <si>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</si>
  <si>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</si>
  <si>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</si>
  <si>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</si>
  <si>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</si>
  <si>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</si>
  <si>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</si>
  <si>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</si>
  <si>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</si>
  <si>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</si>
  <si>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</si>
  <si>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</si>
  <si>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</si>
  <si>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</si>
  <si>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</si>
  <si>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</si>
  <si>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</si>
  <si>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</si>
  <si>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</si>
  <si>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</si>
  <si>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</si>
  <si>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</si>
  <si>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</si>
  <si>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</si>
  <si>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</si>
  <si>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</si>
  <si>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</si>
  <si>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</si>
  <si>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</si>
  <si>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</si>
  <si>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</si>
  <si>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</si>
  <si>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</si>
  <si>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</si>
  <si>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</si>
  <si>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</si>
  <si>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</si>
  <si>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</si>
  <si>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</si>
  <si>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</si>
  <si>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</si>
  <si>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</si>
  <si>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</si>
  <si>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</si>
  <si>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</si>
  <si>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</si>
  <si>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</si>
  <si>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</si>
  <si>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</si>
  <si>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</si>
  <si>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</si>
  <si>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</si>
  <si>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</si>
  <si>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</si>
  <si>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</si>
  <si>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</si>
  <si>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</si>
  <si>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</si>
  <si>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</si>
  <si>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</si>
  <si>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</si>
  <si>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</si>
  <si>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</si>
  <si>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</si>
  <si>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</si>
  <si>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</si>
  <si>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</si>
  <si>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</si>
  <si>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</si>
  <si>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</si>
  <si>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</si>
  <si>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</si>
  <si>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</si>
  <si>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</si>
  <si>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</si>
  <si>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</si>
  <si>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</si>
  <si>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</si>
  <si>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</si>
  <si>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</si>
  <si>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</si>
  <si>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</si>
  <si>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</si>
  <si>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</si>
  <si>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</si>
  <si>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</si>
  <si>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</si>
  <si>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</si>
  <si>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</si>
  <si>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</si>
  <si>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</si>
  <si>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</si>
  <si>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</si>
  <si>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</si>
  <si>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</si>
  <si>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</si>
  <si>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</si>
  <si>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</si>
  <si>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</si>
  <si>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</si>
  <si>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</si>
  <si>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</si>
  <si>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</si>
  <si>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</si>
  <si>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</si>
  <si>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</si>
  <si>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</si>
  <si>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</si>
  <si>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</si>
  <si>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</si>
  <si>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</si>
  <si>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</si>
  <si>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</si>
  <si>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</si>
  <si>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</si>
  <si>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</si>
  <si>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</si>
  <si>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</si>
  <si>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</si>
  <si>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</si>
  <si>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</si>
  <si>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</si>
  <si>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</si>
  <si>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</si>
  <si>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</si>
  <si>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</si>
  <si>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</si>
  <si>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</si>
  <si>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</si>
  <si>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</si>
  <si>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</si>
  <si>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</si>
  <si>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</si>
  <si>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</si>
  <si>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</si>
  <si>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</si>
  <si>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</si>
  <si>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</si>
  <si>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</si>
  <si>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</si>
  <si>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</si>
  <si>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</si>
  <si>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</si>
  <si>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</si>
  <si>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</si>
  <si>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</si>
  <si>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</si>
  <si>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</si>
  <si>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</si>
  <si>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</si>
  <si>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</si>
  <si>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</si>
  <si>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</si>
  <si>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</si>
  <si>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</si>
  <si>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</si>
  <si>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</si>
  <si>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</si>
  <si>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</si>
  <si>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</si>
  <si>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</si>
  <si>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</si>
  <si>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</si>
  <si>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</si>
  <si>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</si>
  <si>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</si>
  <si>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</si>
  <si>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</si>
  <si>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</si>
  <si>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</si>
  <si>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</si>
  <si>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</si>
  <si>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</si>
  <si>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</si>
  <si>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</si>
  <si>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</si>
  <si>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</si>
  <si>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</si>
  <si>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</si>
  <si>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</si>
  <si>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</si>
  <si>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</si>
  <si>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</si>
  <si>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</si>
  <si>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</si>
  <si>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</si>
  <si>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</si>
  <si>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</si>
  <si>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</si>
  <si>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</si>
  <si>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</si>
  <si>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</si>
  <si>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</si>
  <si>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</si>
  <si>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</si>
  <si>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</si>
  <si>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</si>
  <si>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</si>
  <si>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</si>
  <si>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</si>
  <si>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</si>
  <si>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</si>
  <si>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</si>
  <si>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</si>
  <si>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</si>
  <si>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</si>
  <si>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</si>
  <si>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</si>
  <si>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</si>
  <si>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</si>
  <si>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</si>
  <si>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</si>
  <si>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</si>
  <si>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</si>
  <si>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</si>
  <si>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</si>
  <si>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</si>
  <si>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</si>
  <si>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</si>
  <si>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</si>
  <si>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</si>
  <si>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</si>
  <si>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</si>
  <si>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</si>
  <si>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</si>
  <si>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</si>
  <si>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</si>
  <si>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</si>
  <si>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</si>
  <si>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</si>
  <si>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</si>
  <si>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</si>
  <si>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</si>
  <si>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</si>
  <si>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</si>
  <si>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</si>
  <si>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</si>
  <si>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</si>
  <si>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</si>
  <si>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</si>
  <si>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</si>
  <si>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</si>
  <si>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</si>
  <si>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</si>
  <si>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</si>
  <si>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</si>
  <si>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</si>
  <si>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</si>
  <si>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</si>
  <si>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</si>
  <si>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</si>
  <si>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</si>
  <si>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</si>
  <si>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</si>
  <si>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</si>
  <si>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</si>
  <si>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</si>
  <si>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</si>
  <si>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</si>
  <si>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</si>
  <si>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</si>
  <si>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</si>
  <si>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</si>
  <si>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</si>
  <si>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</si>
  <si>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</si>
  <si>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</si>
  <si>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</si>
  <si>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</si>
  <si>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</si>
  <si>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</si>
  <si>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</si>
  <si>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</si>
  <si>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</si>
  <si>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</si>
  <si>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</si>
  <si>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</si>
  <si>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</si>
  <si>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</si>
  <si>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</si>
  <si>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</si>
  <si>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</si>
  <si>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</si>
  <si>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</si>
  <si>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</si>
  <si>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</si>
  <si>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</si>
  <si>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</si>
  <si>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</si>
  <si>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</si>
  <si>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</si>
  <si>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</si>
  <si>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</si>
  <si>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</si>
  <si>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</si>
  <si>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</si>
  <si>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</si>
  <si>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</si>
  <si>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</si>
  <si>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</si>
  <si>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</si>
  <si>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</si>
  <si>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</si>
  <si>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</si>
  <si>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</si>
  <si>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</si>
  <si>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</si>
  <si>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</si>
  <si>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</si>
  <si>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</si>
  <si>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</si>
  <si>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</si>
  <si>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</si>
  <si>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</si>
  <si>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</si>
  <si>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</si>
  <si>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</si>
  <si>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</si>
  <si>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</si>
  <si>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</si>
  <si>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</si>
  <si>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</si>
  <si>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</si>
  <si>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</si>
  <si>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</si>
  <si>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</si>
  <si>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</si>
  <si>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</si>
  <si>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</si>
  <si>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</si>
  <si>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</si>
  <si>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</si>
  <si>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</si>
  <si>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</si>
  <si>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</si>
  <si>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</si>
  <si>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</si>
  <si>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</si>
  <si>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</si>
  <si>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</si>
  <si>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</si>
  <si>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</si>
  <si>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</si>
  <si>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</si>
  <si>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</si>
  <si>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</si>
  <si>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</si>
  <si>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</si>
  <si>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</si>
  <si>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</si>
  <si>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</si>
  <si>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</si>
  <si>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</si>
  <si>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</si>
  <si>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</si>
  <si>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</si>
  <si>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</si>
  <si>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</si>
  <si>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</si>
  <si>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</si>
  <si>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</si>
  <si>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</si>
  <si>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</si>
  <si>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</si>
  <si>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</si>
  <si>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</si>
  <si>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</si>
  <si>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</si>
  <si>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</si>
  <si>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</si>
  <si>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</si>
  <si>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</si>
  <si>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</si>
  <si>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</si>
  <si>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</si>
  <si>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</si>
  <si>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</si>
  <si>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</si>
  <si>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</si>
  <si>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</si>
  <si>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</si>
  <si>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</si>
  <si>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</si>
  <si>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</si>
  <si>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</si>
  <si>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</si>
  <si>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</si>
  <si>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</si>
  <si>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</si>
  <si>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</si>
  <si>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</si>
  <si>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</si>
  <si>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</si>
  <si>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</si>
  <si>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</si>
  <si>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</si>
  <si>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</si>
  <si>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</si>
  <si>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</si>
  <si>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</si>
  <si>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</si>
  <si>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</si>
  <si>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</si>
  <si>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</si>
  <si>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</si>
  <si>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</si>
  <si>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</si>
  <si>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</si>
  <si>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</si>
  <si>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</si>
  <si>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</si>
  <si>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</si>
  <si>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</si>
  <si>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</si>
  <si>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</si>
  <si>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</si>
  <si>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</si>
  <si>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</si>
  <si>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</si>
  <si>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</si>
  <si>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</si>
  <si>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</si>
  <si>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</si>
  <si>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</si>
  <si>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</si>
  <si>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</si>
  <si>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</si>
  <si>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</si>
  <si>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</si>
  <si>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</si>
  <si>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</si>
  <si>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</si>
  <si>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</si>
  <si>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</si>
  <si>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</si>
  <si>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</si>
  <si>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</si>
  <si>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</si>
  <si>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</si>
  <si>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</si>
  <si>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</si>
  <si>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</si>
  <si>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</si>
  <si>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</si>
  <si>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</si>
  <si>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</si>
  <si>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</si>
  <si>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</si>
  <si>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</si>
  <si>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</si>
  <si>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</si>
  <si>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</si>
  <si>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</si>
  <si>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</si>
  <si>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</si>
  <si>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</si>
  <si>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</si>
  <si>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</si>
  <si>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</si>
  <si>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</si>
  <si>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</si>
  <si>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</si>
  <si>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</si>
  <si>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</si>
  <si>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</si>
  <si>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</si>
  <si>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</si>
  <si>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</si>
  <si>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</si>
  <si>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</si>
  <si>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</si>
  <si>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</si>
  <si>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</si>
  <si>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</si>
  <si>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</si>
  <si>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</si>
  <si>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</si>
  <si>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</si>
  <si>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</si>
  <si>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</si>
  <si>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</si>
  <si>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</si>
  <si>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</si>
  <si>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</si>
  <si>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</si>
  <si>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</si>
  <si>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</si>
  <si>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</si>
  <si>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</si>
  <si>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</si>
  <si>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</si>
  <si>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</si>
  <si>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</si>
  <si>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</si>
  <si>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</si>
  <si>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</si>
  <si>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</si>
  <si>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</si>
  <si>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</si>
  <si>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</si>
  <si>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</si>
  <si>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</si>
  <si>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</si>
  <si>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</si>
  <si>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</si>
  <si>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</si>
  <si>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</si>
  <si>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</si>
  <si>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</si>
  <si>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</si>
  <si>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</si>
  <si>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</si>
  <si>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</si>
  <si>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</si>
  <si>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</si>
  <si>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</si>
  <si>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</si>
  <si>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</si>
  <si>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</si>
  <si>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</si>
  <si>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</si>
  <si>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</si>
  <si>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</si>
  <si>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</si>
  <si>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</si>
  <si>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</si>
  <si>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</si>
  <si>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</si>
  <si>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</si>
  <si>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</si>
  <si>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</si>
  <si>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</si>
  <si>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</si>
  <si>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</si>
  <si>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</si>
  <si>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</si>
  <si>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</si>
  <si>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</si>
  <si>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</si>
  <si>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</si>
  <si>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</si>
  <si>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</si>
  <si>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</si>
  <si>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</si>
  <si>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</si>
  <si>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</si>
  <si>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</si>
  <si>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</si>
  <si>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</si>
  <si>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</si>
  <si>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</si>
  <si>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</si>
  <si>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</si>
  <si>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</si>
  <si>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</si>
  <si>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</si>
  <si>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</si>
  <si>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</si>
  <si>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</si>
  <si>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</si>
  <si>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</si>
  <si>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</si>
  <si>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</si>
  <si>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</si>
  <si>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</si>
  <si>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</si>
  <si>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</si>
  <si>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</si>
  <si>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</si>
  <si>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</si>
  <si>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</si>
  <si>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</si>
  <si>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</si>
  <si>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</si>
  <si>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</si>
  <si>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</si>
  <si>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</si>
  <si>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</si>
  <si>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</si>
  <si>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</si>
  <si>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</si>
  <si>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</si>
  <si>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</si>
  <si>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</si>
  <si>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</si>
  <si>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</si>
  <si>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</si>
  <si>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</si>
  <si>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</si>
  <si>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</si>
  <si>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</si>
  <si>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</si>
  <si>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</si>
  <si>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</si>
  <si>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</si>
  <si>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</si>
  <si>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</si>
  <si>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</si>
  <si>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</si>
  <si>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</si>
  <si>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</si>
  <si>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</si>
  <si>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</si>
  <si>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</si>
  <si>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</si>
  <si>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</si>
  <si>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</si>
  <si>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</si>
  <si>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</si>
  <si>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</si>
  <si>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</si>
  <si>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</si>
  <si>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</si>
  <si>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</si>
  <si>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</si>
  <si>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</si>
  <si>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</si>
  <si>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</si>
  <si>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</si>
  <si>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</si>
  <si>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</si>
  <si>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</si>
  <si>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</si>
  <si>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</si>
  <si>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</si>
  <si>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</si>
  <si>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</si>
  <si>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</si>
  <si>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</si>
  <si>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</si>
  <si>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</si>
  <si>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</si>
  <si>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</si>
  <si>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</si>
  <si>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</si>
  <si>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</si>
  <si>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</si>
  <si>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</si>
  <si>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</si>
  <si>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</si>
  <si>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</si>
  <si>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</si>
  <si>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</si>
  <si>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</si>
  <si>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</si>
  <si>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</si>
  <si>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</si>
  <si>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</si>
  <si>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</si>
  <si>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</si>
  <si>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</si>
  <si>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</si>
  <si>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</si>
  <si>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</si>
  <si>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</si>
  <si>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</si>
  <si>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</si>
  <si>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</si>
  <si>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</si>
  <si>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</si>
  <si>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</si>
  <si>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</si>
  <si>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</si>
  <si>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</si>
  <si>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</si>
  <si>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</si>
  <si>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</si>
  <si>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</si>
  <si>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</si>
  <si>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</si>
  <si>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</si>
  <si>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</si>
  <si>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</si>
  <si>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</si>
  <si>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</si>
  <si>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</si>
  <si>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</si>
  <si>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</si>
  <si>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</si>
  <si>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</si>
  <si>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</si>
  <si>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</si>
  <si>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</si>
  <si>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</si>
  <si>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</si>
  <si>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</si>
  <si>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</si>
  <si>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</si>
  <si>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</si>
  <si>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</si>
  <si>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</si>
  <si>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</si>
  <si>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</si>
  <si>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</si>
  <si>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</si>
  <si>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</si>
  <si>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</si>
  <si>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</si>
  <si>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</si>
  <si>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</si>
  <si>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</si>
  <si>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</si>
  <si>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</si>
  <si>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</si>
  <si>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</si>
  <si>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</si>
  <si>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</si>
  <si>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</si>
  <si>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</si>
  <si>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</si>
  <si>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</si>
  <si>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</si>
  <si>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</si>
  <si>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</si>
  <si>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</si>
  <si>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</si>
  <si>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</si>
  <si>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</si>
  <si>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</si>
  <si>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</si>
  <si>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</si>
  <si>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</si>
  <si>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</si>
  <si>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</si>
  <si>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</si>
  <si>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</si>
  <si>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</si>
  <si>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</si>
  <si>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</si>
  <si>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</si>
  <si>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</si>
  <si>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</si>
  <si>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</si>
  <si>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</si>
  <si>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</si>
  <si>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</si>
  <si>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</si>
  <si>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</si>
  <si>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</si>
  <si>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</si>
  <si>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</si>
  <si>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</si>
  <si>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</si>
  <si>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</si>
  <si>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</si>
  <si>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</si>
  <si>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</si>
  <si>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</si>
  <si>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</si>
  <si>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</si>
  <si>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</si>
  <si>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</si>
  <si>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</si>
  <si>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</si>
  <si>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</si>
  <si>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</si>
  <si>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</si>
  <si>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</si>
  <si>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</si>
  <si>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</si>
  <si>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</si>
  <si>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</si>
  <si>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</si>
  <si>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</si>
  <si>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</si>
  <si>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</si>
  <si>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</si>
  <si>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</si>
  <si>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</si>
  <si>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</si>
  <si>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</si>
  <si>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</si>
  <si>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</si>
  <si>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</si>
  <si>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</si>
  <si>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</si>
  <si>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</si>
  <si>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</si>
  <si>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</si>
  <si>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</si>
  <si>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</si>
  <si>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</si>
  <si>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</si>
  <si>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</si>
  <si>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</si>
  <si>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</si>
  <si>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</si>
  <si>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</si>
  <si>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</si>
  <si>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</si>
  <si>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</si>
  <si>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</si>
  <si>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</si>
  <si>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</si>
  <si>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</si>
  <si>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</si>
  <si>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</si>
  <si>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</si>
  <si>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</si>
  <si>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</si>
  <si>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</si>
  <si>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</si>
  <si>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</si>
  <si>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</si>
  <si>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</si>
  <si>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</si>
  <si>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</si>
  <si>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</si>
  <si>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</si>
  <si>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</si>
  <si>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</si>
  <si>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</si>
  <si>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</si>
  <si>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</si>
  <si>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</si>
  <si>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</si>
  <si>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</si>
  <si>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</si>
  <si>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</si>
  <si>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</si>
  <si>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</si>
  <si>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</si>
  <si>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</si>
  <si>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</si>
  <si>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</si>
  <si>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</si>
  <si>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</si>
  <si>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</si>
  <si>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</si>
  <si>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</si>
  <si>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</si>
  <si>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</si>
  <si>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</si>
  <si>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</si>
  <si>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</si>
  <si>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</si>
  <si>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</si>
  <si>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</si>
  <si>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</si>
  <si>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</si>
  <si>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</si>
  <si>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</si>
  <si>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</si>
  <si>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</si>
  <si>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</si>
  <si>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</si>
  <si>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</si>
  <si>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</si>
  <si>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</si>
  <si>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</si>
  <si>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</si>
  <si>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</si>
  <si>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</si>
  <si>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</si>
  <si>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</si>
  <si>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</si>
  <si>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</si>
  <si>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</si>
  <si>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</si>
  <si>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</si>
  <si>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</si>
  <si>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</si>
  <si>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</si>
  <si>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</si>
  <si>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</si>
  <si>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</si>
  <si>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</si>
  <si>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</si>
  <si>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</si>
  <si>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</si>
  <si>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</si>
  <si>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</si>
  <si>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</si>
  <si>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</si>
  <si>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</si>
  <si>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</si>
  <si>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</si>
  <si>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</si>
  <si>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</si>
  <si>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</si>
  <si>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</si>
  <si>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</si>
  <si>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</si>
  <si>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</si>
  <si>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</si>
  <si>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</si>
  <si>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</si>
  <si>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</si>
  <si>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</si>
  <si>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</si>
  <si>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</si>
  <si>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</si>
  <si>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</si>
  <si>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</si>
  <si>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</si>
  <si>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</si>
  <si>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</si>
  <si>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</si>
  <si>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</si>
  <si>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</si>
  <si>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</si>
  <si>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</si>
  <si>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</si>
  <si>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</si>
  <si>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</si>
  <si>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</si>
  <si>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</si>
  <si>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</si>
  <si>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</si>
  <si>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</si>
  <si>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</si>
  <si>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</si>
  <si>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</si>
  <si>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</si>
  <si>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</si>
  <si>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</si>
  <si>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</si>
  <si>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</si>
  <si>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</si>
  <si>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</si>
  <si>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</si>
  <si>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</si>
  <si>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</si>
  <si>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</si>
  <si>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</si>
  <si>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</si>
  <si>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</si>
  <si>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</si>
  <si>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</si>
  <si>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</si>
  <si>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</si>
  <si>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</si>
  <si>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</si>
  <si>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</si>
  <si>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</si>
  <si>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</si>
  <si>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</si>
  <si>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</si>
  <si>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</si>
  <si>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</si>
  <si>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</si>
  <si>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</si>
  <si>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</si>
  <si>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</si>
  <si>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</si>
  <si>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</si>
  <si>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</si>
  <si>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</si>
  <si>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</si>
  <si>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</si>
  <si>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</si>
  <si>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</si>
  <si>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</si>
  <si>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</si>
  <si>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</si>
  <si>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</si>
  <si>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</si>
  <si>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</si>
  <si>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</si>
  <si>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</si>
  <si>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</si>
  <si>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</si>
  <si>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</si>
  <si>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</si>
  <si>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</si>
  <si>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</si>
  <si>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</si>
  <si>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</si>
  <si>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</si>
  <si>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</si>
  <si>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</si>
  <si>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</si>
  <si>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</si>
  <si>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</si>
  <si>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</si>
  <si>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</si>
  <si>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</si>
  <si>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</si>
  <si>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</si>
  <si>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</si>
  <si>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</si>
  <si>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</si>
  <si>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</si>
  <si>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</si>
  <si>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</si>
  <si>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</si>
  <si>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</si>
  <si>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</si>
  <si>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</si>
  <si>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</si>
  <si>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</si>
  <si>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</si>
  <si>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</si>
  <si>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</si>
  <si>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</si>
  <si>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</si>
  <si>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</si>
  <si>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</si>
  <si>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</si>
  <si>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</si>
  <si>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</si>
  <si>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</si>
  <si>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</si>
  <si>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</si>
  <si>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</si>
  <si>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</si>
  <si>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</si>
  <si>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</si>
  <si>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</si>
  <si>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</si>
  <si>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</si>
  <si>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</si>
  <si>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</si>
  <si>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</si>
  <si>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</si>
  <si>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</si>
  <si>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</si>
  <si>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</si>
  <si>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</si>
  <si>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</si>
  <si>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</si>
  <si>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</si>
  <si>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</si>
  <si>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</si>
  <si>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</si>
  <si>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</si>
  <si>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</si>
  <si>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</si>
  <si>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</si>
  <si>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</si>
  <si>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</si>
  <si>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</si>
  <si>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</si>
  <si>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</si>
  <si>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</si>
  <si>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</si>
  <si>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</si>
  <si>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</si>
  <si>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</si>
  <si>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</si>
  <si>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</si>
  <si>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</si>
  <si>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</si>
  <si>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</si>
  <si>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</si>
  <si>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</si>
  <si>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</si>
  <si>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</si>
  <si>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</si>
  <si>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</si>
  <si>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</si>
  <si>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</si>
  <si>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</si>
  <si>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</si>
  <si>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</si>
  <si>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</si>
  <si>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</si>
  <si>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</si>
  <si>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</si>
  <si>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</si>
  <si>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</si>
  <si>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</si>
  <si>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</si>
  <si>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</si>
  <si>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</si>
  <si>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</si>
  <si>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</si>
  <si>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</si>
  <si>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</si>
  <si>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</si>
  <si>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</si>
  <si>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</si>
  <si>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</si>
  <si>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</si>
  <si>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</si>
  <si>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</si>
  <si>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</si>
  <si>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</si>
  <si>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</si>
  <si>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</si>
  <si>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</si>
  <si>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</si>
  <si>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</si>
  <si>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</si>
  <si>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</si>
  <si>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</si>
  <si>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</si>
  <si>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</si>
  <si>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</si>
  <si>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</si>
  <si>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</si>
  <si>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</si>
  <si>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</si>
  <si>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</si>
  <si>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</si>
  <si>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</si>
  <si>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</si>
  <si>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</si>
  <si>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</si>
  <si>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</si>
  <si>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</si>
  <si>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</si>
  <si>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</si>
  <si>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</si>
  <si>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</si>
  <si>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</si>
  <si>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</si>
  <si>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</si>
  <si>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</si>
  <si>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</si>
  <si>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</si>
  <si>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</si>
  <si>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</si>
  <si>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</si>
  <si>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</si>
  <si>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</si>
  <si>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</si>
  <si>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</si>
  <si>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</si>
  <si>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</si>
  <si>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</si>
  <si>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</si>
  <si>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</si>
  <si>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</si>
  <si>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</si>
  <si>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</si>
  <si>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</si>
  <si>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</si>
  <si>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</si>
  <si>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</si>
  <si>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</si>
  <si>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</si>
  <si>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</si>
  <si>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</si>
  <si>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</si>
  <si>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</si>
  <si>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</si>
  <si>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</si>
  <si>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</si>
  <si>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</si>
  <si>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</si>
  <si>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</si>
  <si>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</si>
  <si>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</si>
  <si>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</si>
  <si>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</si>
  <si>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</si>
  <si>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</si>
  <si>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</si>
  <si>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</si>
  <si>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</si>
  <si>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</si>
  <si>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</si>
  <si>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</si>
  <si>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</si>
  <si>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</si>
  <si>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</si>
  <si>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</si>
  <si>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</si>
  <si>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</si>
  <si>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</si>
  <si>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</si>
  <si>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</si>
  <si>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</si>
  <si>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</si>
  <si>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</si>
  <si>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</si>
  <si>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</si>
  <si>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</si>
  <si>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</si>
  <si>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</si>
  <si>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</si>
  <si>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</si>
  <si>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</si>
  <si>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</si>
  <si>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</si>
  <si>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</si>
  <si>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</si>
  <si>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</si>
  <si>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</si>
  <si>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</si>
  <si>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</si>
  <si>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</si>
  <si>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</si>
  <si>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</si>
  <si>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</si>
  <si>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</si>
  <si>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</si>
  <si>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</si>
  <si>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</si>
  <si>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</si>
  <si>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</si>
  <si>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</si>
  <si>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</si>
  <si>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</si>
  <si>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</si>
  <si>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</si>
  <si>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</si>
  <si>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</si>
  <si>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</si>
  <si>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</si>
  <si>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</si>
  <si>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</si>
  <si>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</si>
  <si>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</si>
  <si>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</si>
  <si>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</si>
  <si>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</si>
  <si>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</si>
  <si>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</si>
  <si>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</si>
  <si>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</si>
  <si>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</si>
  <si>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</si>
  <si>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</si>
  <si>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</si>
  <si>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</si>
  <si>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</si>
  <si>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</si>
  <si>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</si>
  <si>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</si>
  <si>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</si>
  <si>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</si>
  <si>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</si>
  <si>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</si>
  <si>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</si>
  <si>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</si>
  <si>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</si>
  <si>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</si>
  <si>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</si>
  <si>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</si>
  <si>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</si>
  <si>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</si>
  <si>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</si>
  <si>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</si>
  <si>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</si>
  <si>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</si>
  <si>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</si>
  <si>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</si>
  <si>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</si>
  <si>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</si>
  <si>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</si>
  <si>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</si>
  <si>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</si>
  <si>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</si>
  <si>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</si>
  <si>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</si>
  <si>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</si>
  <si>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</si>
  <si>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</si>
  <si>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</si>
  <si>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</si>
  <si>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</si>
  <si>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</si>
  <si>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</si>
  <si>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</si>
  <si>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</si>
  <si>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</si>
  <si>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</si>
  <si>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</si>
  <si>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</si>
  <si>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</si>
  <si>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</si>
  <si>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</si>
  <si>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</si>
  <si>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</si>
  <si>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</si>
  <si>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</si>
  <si>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</si>
  <si>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</si>
  <si>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</si>
  <si>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</si>
  <si>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</si>
  <si>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</si>
  <si>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</si>
  <si>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</si>
  <si>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</si>
  <si>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</si>
  <si>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</si>
  <si>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</si>
  <si>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</si>
  <si>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</si>
  <si>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</si>
  <si>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</si>
  <si>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</si>
  <si>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</si>
  <si>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</si>
  <si>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</si>
  <si>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</si>
  <si>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</si>
  <si>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</si>
  <si>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</si>
  <si>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</si>
  <si>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</si>
  <si>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</si>
  <si>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</si>
  <si>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</si>
  <si>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</si>
  <si>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</si>
  <si>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</si>
  <si>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</si>
  <si>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</si>
  <si>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</si>
  <si>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</si>
  <si>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</si>
  <si>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</si>
  <si>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</si>
  <si>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</si>
  <si>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</si>
  <si>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</si>
  <si>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</si>
  <si>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</si>
  <si>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</si>
  <si>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</si>
  <si>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</si>
  <si>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</si>
  <si>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</si>
  <si>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</si>
  <si>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</si>
  <si>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</si>
  <si>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</si>
  <si>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</si>
  <si>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</si>
  <si>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</si>
  <si>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</si>
  <si>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</si>
  <si>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</si>
  <si>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</si>
  <si>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</si>
  <si>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</si>
  <si>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</si>
  <si>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</si>
  <si>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</si>
  <si>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</si>
  <si>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</si>
  <si>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</si>
  <si>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</si>
  <si>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</si>
  <si>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</si>
  <si>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</si>
  <si>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</si>
  <si>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</si>
  <si>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</si>
  <si>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</si>
  <si>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</si>
  <si>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</si>
  <si>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</si>
  <si>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</si>
  <si>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</si>
  <si>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</si>
  <si>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</si>
  <si>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</si>
  <si>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</si>
  <si>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</si>
  <si>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</si>
  <si>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</si>
  <si>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</si>
  <si>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</si>
  <si>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</si>
  <si>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</si>
  <si>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</si>
  <si>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</si>
  <si>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</si>
  <si>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</si>
  <si>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</si>
  <si>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</si>
  <si>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</si>
  <si>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</si>
  <si>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</si>
  <si>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</si>
  <si>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</si>
  <si>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</si>
  <si>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</si>
  <si>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</si>
  <si>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</si>
  <si>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</si>
  <si>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</si>
  <si>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</si>
  <si>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</si>
  <si>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</si>
  <si>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</si>
  <si>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</si>
  <si>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</si>
  <si>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</si>
  <si>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</si>
  <si>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</si>
  <si>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</si>
  <si>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</si>
  <si>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</si>
  <si>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</si>
  <si>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</si>
  <si>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</si>
  <si>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</si>
  <si>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</si>
  <si>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</si>
  <si>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</si>
  <si>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</si>
  <si>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</si>
  <si>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</si>
  <si>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</si>
  <si>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</si>
  <si>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</si>
  <si>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</si>
  <si>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</si>
  <si>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</si>
  <si>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</si>
  <si>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</si>
  <si>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</si>
  <si>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</si>
  <si>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</si>
  <si>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</si>
  <si>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</si>
  <si>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</si>
  <si>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</si>
  <si>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</si>
  <si>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</si>
  <si>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</si>
  <si>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</si>
  <si>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</si>
  <si>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</si>
  <si>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</si>
  <si>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</si>
  <si>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</si>
  <si>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</si>
  <si>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</si>
  <si>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</si>
  <si>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</si>
  <si>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</si>
  <si>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</si>
  <si>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</si>
  <si>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</si>
  <si>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</si>
  <si>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</si>
  <si>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</si>
  <si>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</si>
  <si>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</si>
  <si>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</si>
  <si>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</si>
  <si>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</si>
  <si>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</si>
  <si>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</si>
  <si>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</si>
  <si>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</si>
  <si>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</si>
  <si>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</si>
  <si>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</si>
  <si>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</si>
  <si>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</si>
  <si>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</si>
  <si>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</si>
  <si>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</si>
  <si>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</si>
  <si>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</si>
  <si>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</si>
  <si>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</si>
  <si>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</si>
  <si>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</si>
  <si>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</si>
  <si>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</si>
  <si>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</si>
  <si>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</si>
  <si>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</si>
  <si>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</si>
  <si>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</si>
  <si>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</si>
  <si>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</si>
  <si>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</si>
  <si>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</si>
  <si>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</si>
  <si>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</si>
  <si>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</si>
  <si>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</si>
  <si>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</si>
  <si>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</si>
  <si>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</si>
  <si>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</si>
  <si>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</si>
  <si>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</si>
  <si>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</si>
  <si>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</si>
  <si>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</si>
  <si>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</si>
  <si>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</si>
  <si>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</si>
  <si>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</si>
  <si>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</si>
  <si>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</si>
  <si>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</si>
  <si>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</si>
  <si>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</si>
  <si>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</si>
  <si>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</si>
  <si>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</si>
  <si>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</si>
  <si>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</si>
  <si>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</si>
  <si>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</si>
  <si>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</si>
  <si>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</si>
  <si>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</si>
  <si>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</si>
  <si>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</si>
  <si>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</si>
  <si>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</si>
  <si>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</si>
  <si>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</si>
  <si>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</si>
  <si>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</si>
  <si>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</si>
  <si>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</si>
  <si>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</si>
  <si>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</si>
  <si>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</si>
  <si>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</si>
  <si>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</si>
  <si>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</si>
  <si>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</si>
  <si>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</si>
  <si>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</si>
  <si>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</si>
  <si>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</si>
  <si>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</si>
  <si>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</si>
  <si>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</si>
  <si>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</si>
  <si>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</si>
  <si>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</si>
  <si>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</si>
  <si>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</si>
  <si>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</si>
  <si>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</si>
  <si>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</si>
  <si>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</si>
  <si>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</si>
  <si>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</si>
  <si>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</si>
  <si>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</si>
  <si>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</si>
  <si>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</si>
  <si>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</si>
  <si>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</si>
  <si>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</si>
  <si>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</si>
  <si>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</si>
  <si>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</si>
  <si>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</si>
  <si>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</si>
  <si>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</si>
  <si>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</si>
  <si>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</si>
  <si>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</si>
  <si>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</si>
  <si>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</si>
  <si>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</si>
  <si>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</si>
  <si>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</si>
  <si>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</si>
  <si>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</si>
  <si>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</si>
  <si>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</si>
  <si>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</si>
  <si>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</si>
  <si>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</si>
  <si>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</si>
  <si>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</si>
  <si>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</si>
  <si>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</si>
  <si>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</si>
  <si>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</si>
  <si>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</si>
  <si>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</si>
  <si>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</si>
  <si>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</si>
  <si>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</si>
  <si>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</si>
  <si>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</si>
  <si>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</si>
  <si>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</si>
  <si>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</si>
  <si>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</si>
  <si>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</si>
  <si>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</si>
  <si>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</si>
  <si>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</si>
  <si>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</si>
  <si>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</si>
  <si>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</si>
  <si>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</si>
  <si>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</si>
  <si>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</si>
  <si>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</si>
  <si>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</si>
  <si>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</si>
  <si>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</si>
  <si>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</si>
  <si>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</si>
  <si>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</si>
  <si>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</si>
  <si>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</si>
  <si>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</si>
  <si>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</si>
  <si>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</si>
  <si>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</si>
  <si>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</si>
  <si>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</si>
  <si>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</si>
  <si>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</si>
  <si>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</si>
  <si>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</si>
  <si>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</si>
  <si>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</si>
  <si>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</si>
  <si>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</si>
  <si>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</si>
  <si>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</si>
  <si>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</si>
  <si>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</si>
  <si>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</si>
  <si>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</si>
  <si>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</si>
  <si>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</si>
  <si>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</si>
  <si>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</si>
  <si>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</si>
  <si>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</si>
  <si>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</si>
  <si>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</si>
  <si>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</si>
  <si>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</si>
  <si>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</si>
  <si>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</si>
  <si>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</si>
  <si>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</si>
  <si>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</si>
  <si>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</si>
  <si>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</si>
  <si>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</si>
  <si>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</si>
  <si>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</si>
  <si>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</si>
  <si>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</si>
  <si>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</si>
  <si>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</si>
  <si>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</si>
  <si>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</si>
  <si>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</si>
  <si>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</si>
  <si>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</si>
  <si>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</si>
  <si>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</si>
  <si>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</si>
  <si>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</si>
  <si>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</si>
  <si>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</si>
  <si>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</si>
  <si>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</si>
  <si>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</si>
  <si>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</si>
  <si>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</si>
  <si>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</si>
  <si>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</si>
  <si>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</si>
  <si>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</si>
  <si>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</si>
  <si>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</si>
  <si>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</si>
  <si>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</si>
  <si>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</si>
  <si>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</si>
  <si>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</si>
  <si>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</si>
  <si>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</si>
  <si>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</si>
  <si>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</si>
  <si>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</si>
  <si>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</si>
  <si>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</si>
  <si>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</si>
  <si>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</si>
  <si>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</si>
  <si>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</si>
  <si>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</si>
  <si>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</si>
  <si>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</si>
  <si>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</si>
  <si>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</si>
  <si>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</si>
  <si>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</si>
  <si>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</si>
  <si>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</si>
  <si>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</si>
  <si>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</si>
  <si>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</si>
  <si>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</si>
  <si>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</si>
  <si>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</si>
  <si>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</si>
  <si>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</si>
  <si>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</si>
  <si>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</si>
  <si>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</si>
  <si>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</si>
  <si>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</si>
  <si>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</si>
  <si>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</si>
  <si>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</si>
  <si>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</si>
  <si>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</si>
  <si>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</si>
  <si>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</si>
  <si>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</si>
  <si>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</si>
  <si>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</si>
  <si>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</si>
  <si>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</si>
  <si>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</si>
  <si>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</si>
  <si>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</si>
  <si>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</si>
  <si>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</si>
  <si>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</si>
  <si>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</si>
  <si>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</si>
  <si>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</si>
  <si>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</si>
  <si>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</si>
  <si>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</si>
  <si>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</si>
  <si>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</si>
  <si>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</si>
  <si>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</si>
  <si>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</si>
  <si>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</si>
  <si>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</si>
  <si>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</si>
  <si>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</si>
  <si>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</si>
  <si>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</si>
  <si>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</si>
  <si>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</si>
  <si>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</si>
  <si>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</si>
  <si>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</si>
  <si>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</si>
  <si>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</si>
  <si>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</si>
  <si>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</si>
  <si>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</si>
  <si>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</si>
  <si>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</si>
  <si>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</si>
  <si>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</si>
  <si>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</si>
  <si>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</si>
  <si>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</si>
  <si>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</si>
  <si>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</si>
  <si>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</si>
  <si>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</si>
  <si>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</si>
  <si>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</si>
  <si>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</si>
  <si>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</si>
  <si>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</si>
  <si>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</si>
  <si>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</si>
  <si>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</si>
  <si>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</si>
  <si>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</si>
  <si>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</si>
  <si>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</si>
  <si>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</si>
  <si>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</si>
  <si>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</si>
  <si>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</si>
  <si>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</si>
  <si>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</si>
  <si>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</si>
  <si>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</si>
  <si>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</si>
  <si>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</si>
  <si>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</si>
  <si>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</si>
  <si>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</si>
  <si>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</si>
  <si>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</si>
  <si>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</si>
  <si>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</si>
  <si>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</si>
  <si>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</si>
  <si>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</si>
  <si>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</si>
  <si>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</si>
  <si>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</si>
  <si>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</si>
  <si>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</si>
  <si>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</si>
  <si>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</si>
  <si>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</si>
  <si>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</si>
  <si>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</si>
  <si>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</si>
  <si>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</si>
  <si>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</si>
  <si>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</si>
  <si>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</si>
  <si>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</si>
  <si>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</si>
  <si>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</si>
  <si>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</si>
  <si>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</si>
  <si>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</si>
  <si>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</si>
  <si>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</si>
  <si>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</si>
  <si>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</si>
  <si>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</si>
  <si>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</si>
  <si>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</si>
  <si>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</si>
  <si>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</si>
  <si>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</si>
  <si>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</si>
  <si>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</si>
  <si>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</si>
  <si>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</si>
  <si>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</si>
  <si>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</si>
  <si>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</si>
  <si>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</si>
  <si>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</si>
  <si>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</si>
  <si>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</si>
  <si>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</si>
  <si>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</si>
  <si>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</si>
  <si>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</si>
  <si>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</si>
  <si>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</si>
  <si>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</si>
  <si>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</si>
  <si>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</si>
  <si>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</si>
  <si>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</si>
  <si>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</si>
  <si>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</si>
  <si>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</si>
  <si>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</si>
  <si>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</si>
  <si>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</si>
  <si>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</si>
  <si>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</si>
  <si>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</si>
  <si>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</si>
  <si>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</si>
  <si>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</si>
  <si>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</si>
  <si>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</si>
  <si>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</si>
  <si>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</si>
  <si>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</si>
  <si>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</si>
  <si>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</si>
  <si>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</si>
  <si>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</si>
  <si>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</si>
  <si>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</si>
  <si>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</si>
  <si>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</si>
  <si>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</si>
  <si>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</si>
  <si>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</si>
  <si>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</si>
  <si>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</si>
  <si>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</si>
  <si>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</si>
  <si>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</si>
  <si>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</si>
  <si>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</si>
  <si>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</si>
  <si>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</si>
  <si>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</si>
  <si>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</si>
  <si>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</si>
  <si>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</si>
  <si>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</si>
  <si>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</si>
  <si>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</si>
  <si>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</si>
  <si>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</si>
  <si>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</si>
  <si>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</si>
  <si>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</si>
  <si>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</si>
  <si>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</si>
  <si>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</si>
  <si>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</si>
  <si>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</si>
  <si>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</si>
  <si>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</si>
  <si>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</si>
  <si>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</si>
  <si>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</si>
  <si>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</si>
  <si>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</si>
  <si>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</si>
  <si>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</si>
  <si>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</si>
  <si>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</si>
  <si>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</si>
  <si>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</si>
  <si>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</si>
  <si>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</si>
  <si>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</si>
  <si>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</si>
  <si>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</si>
  <si>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</si>
  <si>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</si>
  <si>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</si>
  <si>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</si>
  <si>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</si>
  <si>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</si>
  <si>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</si>
  <si>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</si>
  <si>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</si>
  <si>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</si>
  <si>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</si>
  <si>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</si>
  <si>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</si>
  <si>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</si>
  <si>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</si>
  <si>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</si>
  <si>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</si>
  <si>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</si>
  <si>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</si>
  <si>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</si>
  <si>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</si>
  <si>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</si>
  <si>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</si>
  <si>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</si>
  <si>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</si>
  <si>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</si>
  <si>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</si>
  <si>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</si>
  <si>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</si>
  <si>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</si>
  <si>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</si>
  <si>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</si>
  <si>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</si>
  <si>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</si>
  <si>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</si>
  <si>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</si>
  <si>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</si>
  <si>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</si>
  <si>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</si>
  <si>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</si>
  <si>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</si>
  <si>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</si>
  <si>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</si>
  <si>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</si>
  <si>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</si>
  <si>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</si>
  <si>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</si>
  <si>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</si>
  <si>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</si>
  <si>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</si>
  <si>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</si>
  <si>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</si>
  <si>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</si>
  <si>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</si>
  <si>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</si>
  <si>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</si>
  <si>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</si>
  <si>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</si>
  <si>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</si>
  <si>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</si>
  <si>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</si>
  <si>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</si>
  <si>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</si>
  <si>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</si>
  <si>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</si>
  <si>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</si>
  <si>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</si>
  <si>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</si>
  <si>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</si>
  <si>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</si>
  <si>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</si>
  <si>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</si>
  <si>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</si>
  <si>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</si>
  <si>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</si>
  <si>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</si>
  <si>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</si>
  <si>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</si>
  <si>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</si>
  <si>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</si>
  <si>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</si>
  <si>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</si>
  <si>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</si>
  <si>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</si>
  <si>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</si>
  <si>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</si>
  <si>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</si>
  <si>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</si>
  <si>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</si>
  <si>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</si>
  <si>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</si>
  <si>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</si>
  <si>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</si>
  <si>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</si>
  <si>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</si>
  <si>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</si>
  <si>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</si>
  <si>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</si>
  <si>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</si>
  <si>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</si>
  <si>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</si>
  <si>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</si>
  <si>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</si>
  <si>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</si>
  <si>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</si>
  <si>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</si>
  <si>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</si>
  <si>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</si>
  <si>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</si>
  <si>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</si>
  <si>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</si>
  <si>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</si>
  <si>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</si>
  <si>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</si>
  <si>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</si>
  <si>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</si>
  <si>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</si>
  <si>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</si>
  <si>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</si>
  <si>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</si>
  <si>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</si>
  <si>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</si>
  <si>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</si>
  <si>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</si>
  <si>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</si>
  <si>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</si>
  <si>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</si>
  <si>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</si>
  <si>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</si>
  <si>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</si>
  <si>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</si>
  <si>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</si>
  <si>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</si>
  <si>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</si>
  <si>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</si>
  <si>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</si>
  <si>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</si>
  <si>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</si>
  <si>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</si>
  <si>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</si>
  <si>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</si>
  <si>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</si>
  <si>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</si>
  <si>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</si>
  <si>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</si>
  <si>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</si>
  <si>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</si>
  <si>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</si>
  <si>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</si>
  <si>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</si>
  <si>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</si>
  <si>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</si>
  <si>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</si>
  <si>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</si>
  <si>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</si>
  <si>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</si>
  <si>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</si>
  <si>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</si>
  <si>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</si>
  <si>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</si>
  <si>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</si>
  <si>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</si>
  <si>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</si>
  <si>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</si>
  <si>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</si>
  <si>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</si>
  <si>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</si>
  <si>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</si>
  <si>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</si>
  <si>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</si>
  <si>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</si>
  <si>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</si>
  <si>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</si>
  <si>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</si>
  <si>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</si>
  <si>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</si>
  <si>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</si>
  <si>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</si>
  <si>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</si>
  <si>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</si>
  <si>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</si>
  <si>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</si>
  <si>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</si>
  <si>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</si>
  <si>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</si>
  <si>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</si>
  <si>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</si>
  <si>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</si>
  <si>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</si>
  <si>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</si>
  <si>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</si>
  <si>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</si>
  <si>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</si>
  <si>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</si>
  <si>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</si>
  <si>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</si>
  <si>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</si>
  <si>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</si>
  <si>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</si>
  <si>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</si>
  <si>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</si>
  <si>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</si>
  <si>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</si>
  <si>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</si>
  <si>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</si>
  <si>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</si>
  <si>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</si>
  <si>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</si>
  <si>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</si>
  <si>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</si>
  <si>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</si>
  <si>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</si>
  <si>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</si>
  <si>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</si>
  <si>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</si>
  <si>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</si>
  <si>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</si>
  <si>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</si>
  <si>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</si>
  <si>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</si>
  <si>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</si>
  <si>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</si>
  <si>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</si>
  <si>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</si>
  <si>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</si>
  <si>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</si>
  <si>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</si>
  <si>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</si>
  <si>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</si>
  <si>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</si>
  <si>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</si>
  <si>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</si>
  <si>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</si>
  <si>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</si>
  <si>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</si>
  <si>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</si>
  <si>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</si>
  <si>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</si>
  <si>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</si>
  <si>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</si>
  <si>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</si>
  <si>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</si>
  <si>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</si>
  <si>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</si>
  <si>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</si>
  <si>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</si>
  <si>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</si>
  <si>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</si>
  <si>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</si>
  <si>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</si>
  <si>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</si>
  <si>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</si>
  <si>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</si>
  <si>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</si>
  <si>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</si>
  <si>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</si>
  <si>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</si>
  <si>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</si>
  <si>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</si>
  <si>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</si>
  <si>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</si>
  <si>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</si>
  <si>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</si>
  <si>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</si>
  <si>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</si>
  <si>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</si>
  <si>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</si>
  <si>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</si>
  <si>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</si>
  <si>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</si>
  <si>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</si>
  <si>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</si>
  <si>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</si>
  <si>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</si>
  <si>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</si>
  <si>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</si>
  <si>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</si>
  <si>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</si>
  <si>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</si>
  <si>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</si>
  <si>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</si>
  <si>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</si>
  <si>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</si>
  <si>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</si>
  <si>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</si>
  <si>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</si>
  <si>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</si>
  <si>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</si>
  <si>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</si>
  <si>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</si>
  <si>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</si>
  <si>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</si>
  <si>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</si>
  <si>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</si>
  <si>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</si>
  <si>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</si>
  <si>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</si>
  <si>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</si>
  <si>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</si>
  <si>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</si>
  <si>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</si>
  <si>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</si>
  <si>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</si>
  <si>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</si>
  <si>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</si>
  <si>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</si>
  <si>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</si>
  <si>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</si>
  <si>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</si>
  <si>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</si>
  <si>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</si>
  <si>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</si>
  <si>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</si>
  <si>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</si>
  <si>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</si>
  <si>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</si>
  <si>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</si>
  <si>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</si>
  <si>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</si>
  <si>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</si>
  <si>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</si>
  <si>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</si>
  <si>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</si>
  <si>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</si>
  <si>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</si>
  <si>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</si>
  <si>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</si>
  <si>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</si>
  <si>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</si>
  <si>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</si>
  <si>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</si>
  <si>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</si>
  <si>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</si>
  <si>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</si>
  <si>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</si>
  <si>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</si>
  <si>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</si>
  <si>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</si>
  <si>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</si>
  <si>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</si>
  <si>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</si>
  <si>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</si>
  <si>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</si>
  <si>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</si>
  <si>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</si>
  <si>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</si>
  <si>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</si>
  <si>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</si>
  <si>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</si>
  <si>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</si>
  <si>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</si>
  <si>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</si>
  <si>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</si>
  <si>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</si>
  <si>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</si>
  <si>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</si>
  <si>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</si>
  <si>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</si>
  <si>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</si>
  <si>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</si>
  <si>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</si>
  <si>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</si>
  <si>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</si>
  <si>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</si>
  <si>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</si>
  <si>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</si>
  <si>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</si>
  <si>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</si>
  <si>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</si>
  <si>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</si>
  <si>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</si>
  <si>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</si>
  <si>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</si>
  <si>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</si>
  <si>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</si>
  <si>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</si>
  <si>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</si>
  <si>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</si>
  <si>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</si>
  <si>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</si>
  <si>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</si>
  <si>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</si>
  <si>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</si>
  <si>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</si>
  <si>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</si>
  <si>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</si>
  <si>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</si>
  <si>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</si>
  <si>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</si>
  <si>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</si>
  <si>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</si>
  <si>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</si>
  <si>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</si>
  <si>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</si>
  <si>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</si>
  <si>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</si>
  <si>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</si>
  <si>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</si>
  <si>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</si>
  <si>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</si>
  <si>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</si>
  <si>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</si>
  <si>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</si>
  <si>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</si>
  <si>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</si>
  <si>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</si>
  <si>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</si>
  <si>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</si>
  <si>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</si>
  <si>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</si>
  <si>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</si>
  <si>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</si>
  <si>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</si>
  <si>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</si>
  <si>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</si>
  <si>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</si>
  <si>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</si>
  <si>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</si>
  <si>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</si>
  <si>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</si>
  <si>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</si>
  <si>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</si>
  <si>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</si>
  <si>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</si>
  <si>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</si>
  <si>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</si>
  <si>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</si>
  <si>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</si>
  <si>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</si>
  <si>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</si>
  <si>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</si>
  <si>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</si>
  <si>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</si>
  <si>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</si>
  <si>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</si>
  <si>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</si>
  <si>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</si>
  <si>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</si>
  <si>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</si>
  <si>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</si>
  <si>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</si>
  <si>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</si>
  <si>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</si>
  <si>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</si>
  <si>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</si>
  <si>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</si>
  <si>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</si>
  <si>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</si>
  <si>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</si>
  <si>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</si>
  <si>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</si>
  <si>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</si>
  <si>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</si>
  <si>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</si>
  <si>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</si>
  <si>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</si>
  <si>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</si>
  <si>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</si>
  <si>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</si>
  <si>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</si>
  <si>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</si>
  <si>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</si>
  <si>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</si>
  <si>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</si>
  <si>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</si>
  <si>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</si>
  <si>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</si>
  <si>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</si>
  <si>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</si>
  <si>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</si>
  <si>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</si>
  <si>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</si>
  <si>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</si>
  <si>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</si>
  <si>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</si>
  <si>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</si>
  <si>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</si>
  <si>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</si>
  <si>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</si>
  <si>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</si>
  <si>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</si>
  <si>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</si>
  <si>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</si>
  <si>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</si>
  <si>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</si>
  <si>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</si>
  <si>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</si>
  <si>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</si>
  <si>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</si>
  <si>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</si>
  <si>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</si>
  <si>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</si>
  <si>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</si>
  <si>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</si>
  <si>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</si>
  <si>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</si>
  <si>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</si>
  <si>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</si>
  <si>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</si>
  <si>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</si>
  <si>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</si>
  <si>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</si>
  <si>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</si>
  <si>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</si>
  <si>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</si>
  <si>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</si>
  <si>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</si>
  <si>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</si>
  <si>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</si>
  <si>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</si>
  <si>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</si>
  <si>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</si>
  <si>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</si>
  <si>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</si>
  <si>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</si>
  <si>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</si>
  <si>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</si>
  <si>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</si>
  <si>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</si>
  <si>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</si>
  <si>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</si>
  <si>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</si>
  <si>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</si>
  <si>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</si>
  <si>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</si>
  <si>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</si>
  <si>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</si>
  <si>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</si>
  <si>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</si>
  <si>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</si>
  <si>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</si>
  <si>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</si>
  <si>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</si>
  <si>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</si>
  <si>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</si>
  <si>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</si>
  <si>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</si>
  <si>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</si>
  <si>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</si>
  <si>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</si>
  <si>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</si>
  <si>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</si>
  <si>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</si>
  <si>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</si>
  <si>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</si>
  <si>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</si>
  <si>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</si>
  <si>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</si>
  <si>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</si>
  <si>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</si>
  <si>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</si>
  <si>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</si>
  <si>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</si>
  <si>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</si>
  <si>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</si>
  <si>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</si>
  <si>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</si>
  <si>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</si>
  <si>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</si>
  <si>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</si>
  <si>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</si>
  <si>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</si>
  <si>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</si>
  <si>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</si>
  <si>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</si>
  <si>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</si>
  <si>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</si>
  <si>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</si>
  <si>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</si>
  <si>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</si>
  <si>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</si>
  <si>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</si>
  <si>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</si>
  <si>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</si>
  <si>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</si>
  <si>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</si>
  <si>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</si>
  <si>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</si>
  <si>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</si>
  <si>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</si>
  <si>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</si>
  <si>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</si>
  <si>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</si>
  <si>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</si>
  <si>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</si>
  <si>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</si>
  <si>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</si>
  <si>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</si>
  <si>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</si>
  <si>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</si>
  <si>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</si>
  <si>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</si>
  <si>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</si>
  <si>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</si>
  <si>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</si>
  <si>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</si>
  <si>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</si>
  <si>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</si>
  <si>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</si>
  <si>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</si>
  <si>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</si>
  <si>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</si>
  <si>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</si>
  <si>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</si>
  <si>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</si>
  <si>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</si>
  <si>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</si>
  <si>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</si>
  <si>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</si>
  <si>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</si>
  <si>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</si>
  <si>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</si>
  <si>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</si>
  <si>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</si>
  <si>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</si>
  <si>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</si>
  <si>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</si>
  <si>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</si>
  <si>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</si>
  <si>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</si>
  <si>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</si>
  <si>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</si>
  <si>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</si>
  <si>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</si>
  <si>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</si>
  <si>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</si>
  <si>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</si>
  <si>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</si>
  <si>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</si>
  <si>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</si>
  <si>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</si>
  <si>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</si>
  <si>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</si>
  <si>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</si>
  <si>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</si>
  <si>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</si>
  <si>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</si>
  <si>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</si>
  <si>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</si>
  <si>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</si>
  <si>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</si>
  <si>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</si>
  <si>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</si>
  <si>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</si>
  <si>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</si>
  <si>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</si>
  <si>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</si>
  <si>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</si>
  <si>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</si>
  <si>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</si>
  <si>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</si>
  <si>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</si>
  <si>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</si>
  <si>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</si>
  <si>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</si>
  <si>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</si>
  <si>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</si>
  <si>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</si>
  <si>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</si>
  <si>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</si>
  <si>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</si>
  <si>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</si>
  <si>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</si>
  <si>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</si>
  <si>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</si>
  <si>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</si>
  <si>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</si>
  <si>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</si>
  <si>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</si>
  <si>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</si>
  <si>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</si>
  <si>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</si>
  <si>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</si>
  <si>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</si>
  <si>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</si>
  <si>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</si>
  <si>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</si>
  <si>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</si>
  <si>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</si>
  <si>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</si>
  <si>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</si>
  <si>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</si>
  <si>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</si>
  <si>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</si>
  <si>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</si>
  <si>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</si>
  <si>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</si>
  <si>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</si>
  <si>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</si>
  <si>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</si>
  <si>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</si>
  <si>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</si>
  <si>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</si>
  <si>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</si>
  <si>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</si>
  <si>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</si>
  <si>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</si>
  <si>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</si>
  <si>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</si>
  <si>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</si>
  <si>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</si>
  <si>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</si>
  <si>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</si>
  <si>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</si>
  <si>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</si>
  <si>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</si>
  <si>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</si>
  <si>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</si>
  <si>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</si>
  <si>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</si>
  <si>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</si>
  <si>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</si>
  <si>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</si>
  <si>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</si>
  <si>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</si>
  <si>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</si>
  <si>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</si>
  <si>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</si>
  <si>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</si>
  <si>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</si>
  <si>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</si>
  <si>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</si>
  <si>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</si>
  <si>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</si>
  <si>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</si>
  <si>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</si>
  <si>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</si>
  <si>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</si>
  <si>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</si>
  <si>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</si>
  <si>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</si>
  <si>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</si>
  <si>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</si>
  <si>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</si>
  <si>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</si>
  <si>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</si>
  <si>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</si>
  <si>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</si>
  <si>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</si>
  <si>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</si>
  <si>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</si>
  <si>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</si>
  <si>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</si>
  <si>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</si>
  <si>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</si>
  <si>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</si>
  <si>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</si>
  <si>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</si>
  <si>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</si>
  <si>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</si>
  <si>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</si>
  <si>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</si>
  <si>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</si>
  <si>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</si>
  <si>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</si>
  <si>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</si>
  <si>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</si>
  <si>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</si>
  <si>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</si>
  <si>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</si>
  <si>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</si>
  <si>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</si>
  <si>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</si>
  <si>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</si>
  <si>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</si>
  <si>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</si>
  <si>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</si>
  <si>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</si>
  <si>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</si>
  <si>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</si>
  <si>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</si>
  <si>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</si>
  <si>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</si>
  <si>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</si>
  <si>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</si>
  <si>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</si>
  <si>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</si>
  <si>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</si>
  <si>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</si>
  <si>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</si>
  <si>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</si>
  <si>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</si>
  <si>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</si>
  <si>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</si>
  <si>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</si>
  <si>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</si>
  <si>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</si>
  <si>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</si>
  <si>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</si>
  <si>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</si>
  <si>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</si>
  <si>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</si>
  <si>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</si>
  <si>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</si>
  <si>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</si>
  <si>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</si>
  <si>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</si>
  <si>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</si>
  <si>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</si>
  <si>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</si>
  <si>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</si>
  <si>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</si>
  <si>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</si>
  <si>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</si>
  <si>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</si>
  <si>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</si>
  <si>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</si>
  <si>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</si>
  <si>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</si>
  <si>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</si>
  <si>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</si>
  <si>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</si>
  <si>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</si>
  <si>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</si>
  <si>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</si>
  <si>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</si>
  <si>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</si>
  <si>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</si>
  <si>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</si>
  <si>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</si>
  <si>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</si>
  <si>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</si>
  <si>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</si>
  <si>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</si>
  <si>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</si>
  <si>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</si>
  <si>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</si>
  <si>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</si>
  <si>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</si>
  <si>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</si>
  <si>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</si>
  <si>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</si>
  <si>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</si>
  <si>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</si>
  <si>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</si>
  <si>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</si>
  <si>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</si>
  <si>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</si>
  <si>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</si>
  <si>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</si>
  <si>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</si>
  <si>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</si>
  <si>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</si>
  <si>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</si>
  <si>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</si>
  <si>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</si>
  <si>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</si>
  <si>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</si>
  <si>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</si>
  <si>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</si>
  <si>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</si>
  <si>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</si>
  <si>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</si>
  <si>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</si>
  <si>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</si>
  <si>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</si>
  <si>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</si>
  <si>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</si>
  <si>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</si>
  <si>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</si>
  <si>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</si>
  <si>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</si>
  <si>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</si>
  <si>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</si>
  <si>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</si>
  <si>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</si>
  <si>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</si>
  <si>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</si>
  <si>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</si>
  <si>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</si>
  <si>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</si>
  <si>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</si>
  <si>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</si>
  <si>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</si>
  <si>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</si>
  <si>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</si>
  <si>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</si>
  <si>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</si>
  <si>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</si>
  <si>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</si>
  <si>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</si>
  <si>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</si>
  <si>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</si>
  <si>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</si>
  <si>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</si>
  <si>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</si>
  <si>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</si>
  <si>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</si>
  <si>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</si>
  <si>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</si>
  <si>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</si>
  <si>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</si>
  <si>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</si>
  <si>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</si>
  <si>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</si>
  <si>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</si>
  <si>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</si>
  <si>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</si>
  <si>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</si>
  <si>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</si>
  <si>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</si>
  <si>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</si>
  <si>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</si>
  <si>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</si>
  <si>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</si>
  <si>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</si>
  <si>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</si>
  <si>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</si>
  <si>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</si>
  <si>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</si>
  <si>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</si>
  <si>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</si>
  <si>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</si>
  <si>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</si>
  <si>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</si>
  <si>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</si>
  <si>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</si>
  <si>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</si>
  <si>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</si>
  <si>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</si>
  <si>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</si>
  <si>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</si>
  <si>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</si>
  <si>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</si>
  <si>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</si>
  <si>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</si>
  <si>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</si>
  <si>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</si>
  <si>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</si>
  <si>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</si>
  <si>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</si>
  <si>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</si>
  <si>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</si>
  <si>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</si>
  <si>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</si>
  <si>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</si>
  <si>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</si>
  <si>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</si>
  <si>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</si>
  <si>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</si>
  <si>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</si>
  <si>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</si>
  <si>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</si>
  <si>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</si>
  <si>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</si>
  <si>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</si>
  <si>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</si>
  <si>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</si>
  <si>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</si>
  <si>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</si>
  <si>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</si>
  <si>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</si>
  <si>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</si>
  <si>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</si>
  <si>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</si>
  <si>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</si>
  <si>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</si>
  <si>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</si>
  <si>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</si>
  <si>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</si>
  <si>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</si>
  <si>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</si>
  <si>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</si>
  <si>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</si>
  <si>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</si>
  <si>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</si>
  <si>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</si>
  <si>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</si>
  <si>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</si>
  <si>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</si>
  <si>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</si>
  <si>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</si>
  <si>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</si>
  <si>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</si>
  <si>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</si>
  <si>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</si>
  <si>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</si>
  <si>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</si>
  <si>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</si>
  <si>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</si>
  <si>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</si>
  <si>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</si>
  <si>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</si>
  <si>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</si>
  <si>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</si>
  <si>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</si>
  <si>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</si>
  <si>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</si>
  <si>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</si>
  <si>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</si>
  <si>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</si>
  <si>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</si>
  <si>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</si>
  <si>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</si>
  <si>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</si>
  <si>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</si>
  <si>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</si>
  <si>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</si>
  <si>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</si>
  <si>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</si>
  <si>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</si>
  <si>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</si>
  <si>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</si>
  <si>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</si>
  <si>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</si>
  <si>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</si>
  <si>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</si>
  <si>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</si>
  <si>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</si>
  <si>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</si>
  <si>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</si>
  <si>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</si>
  <si>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</si>
  <si>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</si>
  <si>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</si>
  <si>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</si>
  <si>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</si>
  <si>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</si>
  <si>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</si>
  <si>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</si>
  <si>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</si>
  <si>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</si>
  <si>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</si>
  <si>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</si>
  <si>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</si>
  <si>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</si>
  <si>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</si>
  <si>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</si>
  <si>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</si>
  <si>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</si>
  <si>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</si>
  <si>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</si>
  <si>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</si>
  <si>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</si>
  <si>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</si>
  <si>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</si>
  <si>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</si>
  <si>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</si>
  <si>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</si>
  <si>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</si>
  <si>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</si>
  <si>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</si>
  <si>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</si>
  <si>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</si>
  <si>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</si>
  <si>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</si>
  <si>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</si>
  <si>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</si>
  <si>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</si>
  <si>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</si>
  <si>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</si>
  <si>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</si>
  <si>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</si>
  <si>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</si>
  <si>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</si>
  <si>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</si>
  <si>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</si>
  <si>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</si>
  <si>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</si>
  <si>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</si>
  <si>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</si>
  <si>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</si>
  <si>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</si>
  <si>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</si>
  <si>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</si>
  <si>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</si>
  <si>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</si>
  <si>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</si>
  <si>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</si>
  <si>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</si>
  <si>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</si>
  <si>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</si>
  <si>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</si>
  <si>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</si>
  <si>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</si>
  <si>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</si>
  <si>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</si>
  <si>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</si>
  <si>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</si>
  <si>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</si>
  <si>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</si>
  <si>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</si>
  <si>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</si>
  <si>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</si>
  <si>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</si>
  <si>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</si>
  <si>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</si>
  <si>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</si>
  <si>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</si>
  <si>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</si>
  <si>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</si>
  <si>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</si>
  <si>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</si>
  <si>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</si>
  <si>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</si>
  <si>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</si>
  <si>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</si>
  <si>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</si>
  <si>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</si>
  <si>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</si>
  <si>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</si>
  <si>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</si>
  <si>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</si>
  <si>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</si>
  <si>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</si>
  <si>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</si>
  <si>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</si>
  <si>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</si>
  <si>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</si>
  <si>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</si>
  <si>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</si>
  <si>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</si>
  <si>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</si>
  <si>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</si>
  <si>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</si>
  <si>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</si>
  <si>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</si>
  <si>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</si>
  <si>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</si>
  <si>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</si>
  <si>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</si>
  <si>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</si>
  <si>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</si>
  <si>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</si>
  <si>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</si>
  <si>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</si>
  <si>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</si>
  <si>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</si>
  <si>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</si>
  <si>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</si>
  <si>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</si>
  <si>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</si>
  <si>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</si>
  <si>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</si>
  <si>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</si>
  <si>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</si>
  <si>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</si>
  <si>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</si>
  <si>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</si>
  <si>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</si>
  <si>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</si>
  <si>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</si>
  <si>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</si>
  <si>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</si>
  <si>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</si>
  <si>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</si>
  <si>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</si>
  <si>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</si>
  <si>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</si>
  <si>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</si>
  <si>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</si>
  <si>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</si>
  <si>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</si>
  <si>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</si>
  <si>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</si>
  <si>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</si>
  <si>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</si>
  <si>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</si>
  <si>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</si>
  <si>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</si>
  <si>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</si>
  <si>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</si>
  <si>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</si>
  <si>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</si>
  <si>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</si>
  <si>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</si>
  <si>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</si>
  <si>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</si>
  <si>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</si>
  <si>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</si>
  <si>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</si>
  <si>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</si>
  <si>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</si>
  <si>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</si>
  <si>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</si>
  <si>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</si>
  <si>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</si>
  <si>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</si>
  <si>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</si>
  <si>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</si>
  <si>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</si>
  <si>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</si>
  <si>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</si>
  <si>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</si>
  <si>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</si>
  <si>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</si>
  <si>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</si>
  <si>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</si>
  <si>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</si>
  <si>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</si>
  <si>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</si>
  <si>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</si>
  <si>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</si>
  <si>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</si>
  <si>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</si>
  <si>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</si>
  <si>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</si>
  <si>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</si>
  <si>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</si>
  <si>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</si>
  <si>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</si>
  <si>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</si>
  <si>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</si>
  <si>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</si>
  <si>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</si>
  <si>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</si>
  <si>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</si>
  <si>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</si>
  <si>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</si>
  <si>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</si>
  <si>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</si>
  <si>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</si>
  <si>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</si>
  <si>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</si>
  <si>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</si>
  <si>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</si>
  <si>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</si>
  <si>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</si>
  <si>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</si>
  <si>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</si>
  <si>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</si>
  <si>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</si>
  <si>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</si>
  <si>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</si>
  <si>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</si>
  <si>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</si>
  <si>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</si>
  <si>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</si>
  <si>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</si>
  <si>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</si>
  <si>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</si>
  <si>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</si>
  <si>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</si>
  <si>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</si>
  <si>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</si>
  <si>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</si>
  <si>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</si>
  <si>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</si>
  <si>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</si>
  <si>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</si>
  <si>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</si>
  <si>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</si>
  <si>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</si>
  <si>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</si>
  <si>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</si>
  <si>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</si>
  <si>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</si>
  <si>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</si>
  <si>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</si>
  <si>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</si>
  <si>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</si>
  <si>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</si>
  <si>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</si>
  <si>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</si>
  <si>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</si>
  <si>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</si>
  <si>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</si>
  <si>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</si>
  <si>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</si>
  <si>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</si>
  <si>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</si>
  <si>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</si>
  <si>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</si>
  <si>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</si>
  <si>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</si>
  <si>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</si>
  <si>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</si>
  <si>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</si>
  <si>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</si>
  <si>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</si>
  <si>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</si>
  <si>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</si>
  <si>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</si>
  <si>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</si>
  <si>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</si>
  <si>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</si>
  <si>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</si>
  <si>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</si>
  <si>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</si>
  <si>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</si>
  <si>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</si>
  <si>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</si>
  <si>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</si>
  <si>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</si>
  <si>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</si>
  <si>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</si>
  <si>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</si>
  <si>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</si>
  <si>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</si>
  <si>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</si>
  <si>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</si>
  <si>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</si>
  <si>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</si>
  <si>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</si>
  <si>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</si>
  <si>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</si>
  <si>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</si>
  <si>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</si>
  <si>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</si>
  <si>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</si>
  <si>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</si>
  <si>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</si>
  <si>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</si>
  <si>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</si>
  <si>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</si>
  <si>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</si>
  <si>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</si>
  <si>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</si>
  <si>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</si>
  <si>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</si>
  <si>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</si>
  <si>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</si>
  <si>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</si>
  <si>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</si>
  <si>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</si>
  <si>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</si>
  <si>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</si>
  <si>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</si>
  <si>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</si>
  <si>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</si>
  <si>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</si>
  <si>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</si>
  <si>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</si>
  <si>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</si>
  <si>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</si>
  <si>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</si>
  <si>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</si>
  <si>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</si>
  <si>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</si>
  <si>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</si>
  <si>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</si>
  <si>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</si>
  <si>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</si>
  <si>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</si>
  <si>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</si>
  <si>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</si>
  <si>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</si>
  <si>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</si>
  <si>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</si>
  <si>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</si>
  <si>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</si>
  <si>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</si>
  <si>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</si>
  <si>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</si>
  <si>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</si>
  <si>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</si>
  <si>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</si>
  <si>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</si>
  <si>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</si>
  <si>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</si>
  <si>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</si>
  <si>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</si>
  <si>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</si>
  <si>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</si>
  <si>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</si>
  <si>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</si>
  <si>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</si>
  <si>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</si>
  <si>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</si>
  <si>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</si>
  <si>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</si>
  <si>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</si>
  <si>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</si>
  <si>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</si>
  <si>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</si>
  <si>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</si>
  <si>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</si>
  <si>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</si>
  <si>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</si>
  <si>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</si>
  <si>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</si>
  <si>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</si>
  <si>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</si>
  <si>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</si>
  <si>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</si>
  <si>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</si>
  <si>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</si>
  <si>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</si>
  <si>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</si>
  <si>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</si>
  <si>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</si>
  <si>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</si>
  <si>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</si>
  <si>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</si>
  <si>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</si>
  <si>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</si>
  <si>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</si>
  <si>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</si>
  <si>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</si>
  <si>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</si>
  <si>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</si>
  <si>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</si>
  <si>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</si>
  <si>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</si>
  <si>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</si>
  <si>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</si>
  <si>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</si>
  <si>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</si>
  <si>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</si>
  <si>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</si>
  <si>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</si>
  <si>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</si>
  <si>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</si>
  <si>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</si>
  <si>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</si>
  <si>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</si>
  <si>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</si>
  <si>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</si>
  <si>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</si>
  <si>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</si>
  <si>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</si>
  <si>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</si>
  <si>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</si>
  <si>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</si>
  <si>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</si>
  <si>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</si>
  <si>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</si>
  <si>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</si>
  <si>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</si>
  <si>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</si>
  <si>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</si>
  <si>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</si>
  <si>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</si>
  <si>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</si>
  <si>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</si>
  <si>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</si>
  <si>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</si>
  <si>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</si>
  <si>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</si>
  <si>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</si>
  <si>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</si>
  <si>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</si>
  <si>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</si>
  <si>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</si>
  <si>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</si>
  <si>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</si>
  <si>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</si>
  <si>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</si>
  <si>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</si>
  <si>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</si>
  <si>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</si>
  <si>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</si>
  <si>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</si>
  <si>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</si>
  <si>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</si>
  <si>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</si>
  <si>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</si>
  <si>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</si>
  <si>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</si>
  <si>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</si>
  <si>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</si>
  <si>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</si>
  <si>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</si>
  <si>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</si>
  <si>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</si>
  <si>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</si>
  <si>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</si>
  <si>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</si>
  <si>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</si>
  <si>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</si>
  <si>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</si>
  <si>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</si>
  <si>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</si>
  <si>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</si>
  <si>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</si>
  <si>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</si>
  <si>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</si>
  <si>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</si>
  <si>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</si>
  <si>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</si>
  <si>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</si>
  <si>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</si>
  <si>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</si>
  <si>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</si>
  <si>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</si>
  <si>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</si>
  <si>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</si>
  <si>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</si>
  <si>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</si>
  <si>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</si>
  <si>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</si>
  <si>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</si>
  <si>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</si>
  <si>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</si>
  <si>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</si>
  <si>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</si>
  <si>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</si>
  <si>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</si>
  <si>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</si>
  <si>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</si>
  <si>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</si>
  <si>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</si>
  <si>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</si>
  <si>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</si>
  <si>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</si>
  <si>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</si>
  <si>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</si>
  <si>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</si>
  <si>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</si>
  <si>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</si>
  <si>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</si>
  <si>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</si>
  <si>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</si>
  <si>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</si>
  <si>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</si>
  <si>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</si>
  <si>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</si>
  <si>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</si>
  <si>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</si>
  <si>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</si>
  <si>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</si>
  <si>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</si>
  <si>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</si>
  <si>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</si>
  <si>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</si>
  <si>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</si>
  <si>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</si>
  <si>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</si>
  <si>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</si>
  <si>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</si>
  <si>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</si>
  <si>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</si>
  <si>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</si>
  <si>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</si>
  <si>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</si>
  <si>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</si>
  <si>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</si>
  <si>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</si>
  <si>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</si>
  <si>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</si>
  <si>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</si>
  <si>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</si>
  <si>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</si>
  <si>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</si>
  <si>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</si>
  <si>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</si>
  <si>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</si>
  <si>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</si>
  <si>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</si>
  <si>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</si>
  <si>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</si>
  <si>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</si>
  <si>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</si>
  <si>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</si>
  <si>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</si>
  <si>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</si>
  <si>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</si>
  <si>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</si>
  <si>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</si>
  <si>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</si>
  <si>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</si>
  <si>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</si>
  <si>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</si>
  <si>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</si>
  <si>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</si>
  <si>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</si>
  <si>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</si>
  <si>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</si>
  <si>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</si>
  <si>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</si>
  <si>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</si>
  <si>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</si>
  <si>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</si>
  <si>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</si>
  <si>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</si>
  <si>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</si>
  <si>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</si>
  <si>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</si>
  <si>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</si>
  <si>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</si>
  <si>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</si>
  <si>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</si>
  <si>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</si>
  <si>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</si>
  <si>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</si>
  <si>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</si>
  <si>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</si>
  <si>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</si>
  <si>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</si>
  <si>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</si>
  <si>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</si>
  <si>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</si>
  <si>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</si>
  <si>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</si>
  <si>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</si>
  <si>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</si>
  <si>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</si>
  <si>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</si>
  <si>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</si>
  <si>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</si>
  <si>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</si>
  <si>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</si>
  <si>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</si>
  <si>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</si>
  <si>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</si>
  <si>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</si>
  <si>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</si>
  <si>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</si>
  <si>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</si>
  <si>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</si>
  <si>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</si>
  <si>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</si>
  <si>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</si>
  <si>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</si>
  <si>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</si>
  <si>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</si>
  <si>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</si>
  <si>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</si>
  <si>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</si>
  <si>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</si>
  <si>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</si>
  <si>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</si>
  <si>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</si>
  <si>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</si>
  <si>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</si>
  <si>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</si>
  <si>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</si>
  <si>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</si>
  <si>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</si>
  <si>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</si>
  <si>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</si>
  <si>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</si>
  <si>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</si>
  <si>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</si>
  <si>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</si>
  <si>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</si>
  <si>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</si>
  <si>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</si>
  <si>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</si>
  <si>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</si>
  <si>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</si>
  <si>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</si>
  <si>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</si>
  <si>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</si>
  <si>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</si>
  <si>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</si>
  <si>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</si>
  <si>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</si>
  <si>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</si>
  <si>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</si>
  <si>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</si>
  <si>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</si>
  <si>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</si>
  <si>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</si>
  <si>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</si>
  <si>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</si>
  <si>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</si>
  <si>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</si>
  <si>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</si>
  <si>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</si>
  <si>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</si>
  <si>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</si>
  <si>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</si>
  <si>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</si>
  <si>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</si>
  <si>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</si>
  <si>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</si>
  <si>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</si>
  <si>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</si>
  <si>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</si>
  <si>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</si>
  <si>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</si>
  <si>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</si>
  <si>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</si>
  <si>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</si>
  <si>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</si>
  <si>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</si>
  <si>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</si>
  <si>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</si>
  <si>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</si>
  <si>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</si>
  <si>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</si>
  <si>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</si>
  <si>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</si>
  <si>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</si>
  <si>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</si>
  <si>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</si>
  <si>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</si>
  <si>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</si>
  <si>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</si>
  <si>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</si>
  <si>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</si>
  <si>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</si>
  <si>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</si>
  <si>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</si>
  <si>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</si>
  <si>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</si>
  <si>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</si>
  <si>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</si>
  <si>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</si>
  <si>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</si>
  <si>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</si>
  <si>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</si>
  <si>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</si>
  <si>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</si>
  <si>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</si>
  <si>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</si>
  <si>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</si>
  <si>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</si>
  <si>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</si>
  <si>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</si>
  <si>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</si>
  <si>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</si>
  <si>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</si>
  <si>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</si>
  <si>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</si>
  <si>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</si>
  <si>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</si>
  <si>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</si>
  <si>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</si>
  <si>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</si>
  <si>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</si>
  <si>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</si>
  <si>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</si>
  <si>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</si>
  <si>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</si>
  <si>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</si>
  <si>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</si>
  <si>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</si>
  <si>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</si>
  <si>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</si>
  <si>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</si>
  <si>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</si>
  <si>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</si>
  <si>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</si>
  <si>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</si>
  <si>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</si>
  <si>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</si>
  <si>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</si>
  <si>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</si>
  <si>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</si>
  <si>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</si>
  <si>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</si>
  <si>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</si>
  <si>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</si>
  <si>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</si>
  <si>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</si>
  <si>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</si>
  <si>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</si>
  <si>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</si>
  <si>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</si>
  <si>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</si>
  <si>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</si>
  <si>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</si>
  <si>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</si>
  <si>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</si>
  <si>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</si>
  <si>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</si>
  <si>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</si>
  <si>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</si>
  <si>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</si>
  <si>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</si>
  <si>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</si>
  <si>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</si>
  <si>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</si>
  <si>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</si>
  <si>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</si>
  <si>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</si>
  <si>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</si>
  <si>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</si>
  <si>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</si>
  <si>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</si>
  <si>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</si>
  <si>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</si>
  <si>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</si>
  <si>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</si>
  <si>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</si>
  <si>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</si>
  <si>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</si>
  <si>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</si>
  <si>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</si>
  <si>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</si>
  <si>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</si>
  <si>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</si>
  <si>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</si>
  <si>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</si>
  <si>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</si>
  <si>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</si>
  <si>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</si>
  <si>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</si>
  <si>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</si>
  <si>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</si>
  <si>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</si>
  <si>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</si>
  <si>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</si>
  <si>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</si>
  <si>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</si>
  <si>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</si>
  <si>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</si>
  <si>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</si>
  <si>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</si>
  <si>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</si>
  <si>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</si>
  <si>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</si>
  <si>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</si>
  <si>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</si>
  <si>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</si>
  <si>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</si>
  <si>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</si>
  <si>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</si>
  <si>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</si>
  <si>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</si>
  <si>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</si>
  <si>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</si>
  <si>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</si>
  <si>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</si>
  <si>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</si>
  <si>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</si>
  <si>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</si>
  <si>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</si>
  <si>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</si>
  <si>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</si>
  <si>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</si>
  <si>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</si>
  <si>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</si>
  <si>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</si>
  <si>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</si>
  <si>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</si>
  <si>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</si>
  <si>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</si>
  <si>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</si>
  <si>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</si>
  <si>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</si>
  <si>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</si>
  <si>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</si>
  <si>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</si>
  <si>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</si>
  <si>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</si>
  <si>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</si>
  <si>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</si>
  <si>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</si>
  <si>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</si>
  <si>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</si>
  <si>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</si>
  <si>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</si>
  <si>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</si>
  <si>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</si>
  <si>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</si>
  <si>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</si>
  <si>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</si>
  <si>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</si>
  <si>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</si>
  <si>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</si>
  <si>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</si>
  <si>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</si>
  <si>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</si>
  <si>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</si>
  <si>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</si>
  <si>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</si>
  <si>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</si>
  <si>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</si>
  <si>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</si>
  <si>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</si>
  <si>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</si>
  <si>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</si>
  <si>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</si>
  <si>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</si>
  <si>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</si>
  <si>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</si>
  <si>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</si>
  <si>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</si>
  <si>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</si>
  <si>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</si>
  <si>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</si>
  <si>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</si>
  <si>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</si>
  <si>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</si>
  <si>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</si>
  <si>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</si>
  <si>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</si>
  <si>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</si>
  <si>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</si>
  <si>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</si>
  <si>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</si>
  <si>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</si>
  <si>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</si>
  <si>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</si>
  <si>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</si>
  <si>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</si>
  <si>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</si>
  <si>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</si>
  <si>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</si>
  <si>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</si>
  <si>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</si>
  <si>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</si>
  <si>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</si>
  <si>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</si>
  <si>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</si>
  <si>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</si>
  <si>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</si>
  <si>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</si>
  <si>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</si>
  <si>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</si>
  <si>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</si>
  <si>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</si>
  <si>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</si>
  <si>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</si>
  <si>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</si>
  <si>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</si>
  <si>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</si>
  <si>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</si>
  <si>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</si>
  <si>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</si>
  <si>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</si>
  <si>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</si>
  <si>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</si>
  <si>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</si>
  <si>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</si>
  <si>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</si>
  <si>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</si>
  <si>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</si>
  <si>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</si>
  <si>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</si>
  <si>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</si>
  <si>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</si>
  <si>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</si>
  <si>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</si>
  <si>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</si>
  <si>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</si>
  <si>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</si>
  <si>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</si>
  <si>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</si>
  <si>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</si>
  <si>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</si>
  <si>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</si>
  <si>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</si>
  <si>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</si>
  <si>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</si>
  <si>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</si>
  <si>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</si>
  <si>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</si>
  <si>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</si>
  <si>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</si>
  <si>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</si>
  <si>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</si>
  <si>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</si>
  <si>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</si>
  <si>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</si>
  <si>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</si>
  <si>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</si>
  <si>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</si>
  <si>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</si>
  <si>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</si>
  <si>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</si>
  <si>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</si>
  <si>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</si>
  <si>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</si>
  <si>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</si>
  <si>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</si>
  <si>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</si>
  <si>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</si>
  <si>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</si>
  <si>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</si>
  <si>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</si>
  <si>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</si>
  <si>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</si>
  <si>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</si>
  <si>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</si>
  <si>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</si>
  <si>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</si>
  <si>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</si>
  <si>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</si>
  <si>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</si>
  <si>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</si>
  <si>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</si>
  <si>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</si>
  <si>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</si>
  <si>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</si>
  <si>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</si>
  <si>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</si>
  <si>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</si>
  <si>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</si>
  <si>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</si>
  <si>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</si>
  <si>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</si>
  <si>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</si>
  <si>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</si>
  <si>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</si>
  <si>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</si>
  <si>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</si>
  <si>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</si>
  <si>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</si>
  <si>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</si>
  <si>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</si>
  <si>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</si>
  <si>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</si>
  <si>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</si>
  <si>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</si>
  <si>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</si>
  <si>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</si>
  <si>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</si>
  <si>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</si>
  <si>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</si>
  <si>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</si>
  <si>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</si>
  <si>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</si>
  <si>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</si>
  <si>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</si>
  <si>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</si>
  <si>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</si>
  <si>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</si>
  <si>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</si>
  <si>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</si>
  <si>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</si>
  <si>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</si>
  <si>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</si>
  <si>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</si>
  <si>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</si>
  <si>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</si>
  <si>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</si>
  <si>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</si>
  <si>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</si>
  <si>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</si>
  <si>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</si>
  <si>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</si>
  <si>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</si>
  <si>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</si>
  <si>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</si>
  <si>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</si>
  <si>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</si>
  <si>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</si>
  <si>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</si>
  <si>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</si>
  <si>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</si>
  <si>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</si>
  <si>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</si>
  <si>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</si>
  <si>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</si>
  <si>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</si>
  <si>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</si>
  <si>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</si>
  <si>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</si>
  <si>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</si>
  <si>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</si>
  <si>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</si>
  <si>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</si>
  <si>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</si>
  <si>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</si>
  <si>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</si>
  <si>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</si>
  <si>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</si>
  <si>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</si>
  <si>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</si>
  <si>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</si>
  <si>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</si>
  <si>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</si>
  <si>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</si>
  <si>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</si>
  <si>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</si>
  <si>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</si>
  <si>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</si>
  <si>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</si>
  <si>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</si>
  <si>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</si>
  <si>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</si>
  <si>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</si>
  <si>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</si>
  <si>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</si>
  <si>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</si>
  <si>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</si>
  <si>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</si>
  <si>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</si>
  <si>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</si>
  <si>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</si>
  <si>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</si>
  <si>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</si>
  <si>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</si>
  <si>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</si>
  <si>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</si>
  <si>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</si>
  <si>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</si>
  <si>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</si>
  <si>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</si>
  <si>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</si>
  <si>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</si>
  <si>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</si>
  <si>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</si>
  <si>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</si>
  <si>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</si>
  <si>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</si>
  <si>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</si>
  <si>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</si>
  <si>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</si>
  <si>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</si>
  <si>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</si>
  <si>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</si>
  <si>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</si>
  <si>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</si>
  <si>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</si>
  <si>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</si>
  <si>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</si>
  <si>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</si>
  <si>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</si>
  <si>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</si>
  <si>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</si>
  <si>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</si>
  <si>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</si>
  <si>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</si>
  <si>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</si>
  <si>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</si>
  <si>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</si>
  <si>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</si>
  <si>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</si>
  <si>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</si>
  <si>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</si>
  <si>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</si>
  <si>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</si>
  <si>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</si>
  <si>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</si>
  <si>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</si>
  <si>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</si>
  <si>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</si>
  <si>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</si>
  <si>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</si>
  <si>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</si>
  <si>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</si>
  <si>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</si>
  <si>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</si>
  <si>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</si>
  <si>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</si>
  <si>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</si>
  <si>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</si>
  <si>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</si>
  <si>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</si>
  <si>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</si>
  <si>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</si>
  <si>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</si>
  <si>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</si>
  <si>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</si>
  <si>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</si>
  <si>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</si>
  <si>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</si>
  <si>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</si>
  <si>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</si>
  <si>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</si>
  <si>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</si>
  <si>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</si>
  <si>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</si>
  <si>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</si>
  <si>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</si>
  <si>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</si>
  <si>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</si>
  <si>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</si>
  <si>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</si>
  <si>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</si>
  <si>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</si>
  <si>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</si>
  <si>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</si>
  <si>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</si>
  <si>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</si>
  <si>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</si>
  <si>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</si>
  <si>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</si>
  <si>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</si>
  <si>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</si>
  <si>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</si>
  <si>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</si>
  <si>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</si>
  <si>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</si>
  <si>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</si>
  <si>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</si>
  <si>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</si>
  <si>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</si>
  <si>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</si>
  <si>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</si>
  <si>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</si>
  <si>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</si>
  <si>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</si>
  <si>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</si>
  <si>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</si>
  <si>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</si>
  <si>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</si>
  <si>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</si>
  <si>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</si>
  <si>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</si>
  <si>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</si>
  <si>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</si>
  <si>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</si>
  <si>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</si>
  <si>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</si>
  <si>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</si>
  <si>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</si>
  <si>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</si>
  <si>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</si>
  <si>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</si>
  <si>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</si>
  <si>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</si>
  <si>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</si>
  <si>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</si>
  <si>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</si>
  <si>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</si>
  <si>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</si>
  <si>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</si>
  <si>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</si>
  <si>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</si>
  <si>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</si>
  <si>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</si>
  <si>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</si>
  <si>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</si>
  <si>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</si>
  <si>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</si>
  <si>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</si>
  <si>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</si>
  <si>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</si>
  <si>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</si>
  <si>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</si>
  <si>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</si>
  <si>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</si>
  <si>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</si>
  <si>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</si>
  <si>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</si>
  <si>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</si>
  <si>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</si>
  <si>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</si>
  <si>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</si>
  <si>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</si>
  <si>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</si>
  <si>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</si>
  <si>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</si>
  <si>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</si>
  <si>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</si>
  <si>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</si>
  <si>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</si>
  <si>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</si>
  <si>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</si>
  <si>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</si>
  <si>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</si>
  <si>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</si>
  <si>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</si>
  <si>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</si>
  <si>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</si>
  <si>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</si>
  <si>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</si>
  <si>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</si>
  <si>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</si>
  <si>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</si>
  <si>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</si>
  <si>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</si>
  <si>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</si>
  <si>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</si>
  <si>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</si>
  <si>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</si>
  <si>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</si>
  <si>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</si>
  <si>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</si>
  <si>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</si>
  <si>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</si>
  <si>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</si>
  <si>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</si>
  <si>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</si>
  <si>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</si>
  <si>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</si>
  <si>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</si>
  <si>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</si>
  <si>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</si>
  <si>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</si>
  <si>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</si>
  <si>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</si>
  <si>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</si>
  <si>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</si>
  <si>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</si>
  <si>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</si>
  <si>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</si>
  <si>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</si>
  <si>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</si>
  <si>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</si>
  <si>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</si>
  <si>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</si>
  <si>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</si>
  <si>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</si>
  <si>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</si>
  <si>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</si>
  <si>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</si>
  <si>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</si>
  <si>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</si>
  <si>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</si>
  <si>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</si>
  <si>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</si>
  <si>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</si>
  <si>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</si>
  <si>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</si>
  <si>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</si>
  <si>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</si>
  <si>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</si>
  <si>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</si>
  <si>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</si>
  <si>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</si>
  <si>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</si>
  <si>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</si>
  <si>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</si>
  <si>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</si>
  <si>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</si>
  <si>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</si>
  <si>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</si>
  <si>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</si>
  <si>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</si>
  <si>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</si>
  <si>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</si>
  <si>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</si>
  <si>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</si>
  <si>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</si>
  <si>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</si>
  <si>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</si>
  <si>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</si>
  <si>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</si>
  <si>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</si>
  <si>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</si>
  <si>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</si>
  <si>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</si>
  <si>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</si>
  <si>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</si>
  <si>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</si>
  <si>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</si>
  <si>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</si>
  <si>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</si>
  <si>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</si>
  <si>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</si>
  <si>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</si>
  <si>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</si>
  <si>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</si>
  <si>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</si>
  <si>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</si>
  <si>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</si>
  <si>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</si>
  <si>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</si>
  <si>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</si>
  <si>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</si>
  <si>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</si>
  <si>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</si>
  <si>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</si>
  <si>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</si>
  <si>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</si>
  <si>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</si>
  <si>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</si>
  <si>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</si>
  <si>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</si>
  <si>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</si>
  <si>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</si>
  <si>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</si>
  <si>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</si>
  <si>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</si>
  <si>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</si>
  <si>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</si>
  <si>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</si>
  <si>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</si>
  <si>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</si>
  <si>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</si>
  <si>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</si>
  <si>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</si>
  <si>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</si>
  <si>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</si>
  <si>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</si>
  <si>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</si>
  <si>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</si>
  <si>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</si>
  <si>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</si>
  <si>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</si>
  <si>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</si>
  <si>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</si>
  <si>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</si>
  <si>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</si>
  <si>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</si>
  <si>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</si>
  <si>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</si>
  <si>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</si>
  <si>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</si>
  <si>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</si>
  <si>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</si>
  <si>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</si>
  <si>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</si>
  <si>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</si>
  <si>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</si>
  <si>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</si>
  <si>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</si>
  <si>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</si>
  <si>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</si>
  <si>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</si>
  <si>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</si>
  <si>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</si>
  <si>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</si>
  <si>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</si>
  <si>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</si>
  <si>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</si>
  <si>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</si>
  <si>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</si>
  <si>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</si>
  <si>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</si>
  <si>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</si>
  <si>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</si>
  <si>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</si>
  <si>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</si>
  <si>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</si>
  <si>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</si>
  <si>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</si>
  <si>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</si>
  <si>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</si>
  <si>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</si>
  <si>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</si>
  <si>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</si>
  <si>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</si>
  <si>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</si>
  <si>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</si>
  <si>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</si>
  <si>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</si>
  <si>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</si>
  <si>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</si>
  <si>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</si>
  <si>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</si>
  <si>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</si>
  <si>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</si>
  <si>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</si>
  <si>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</si>
  <si>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</si>
  <si>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</si>
  <si>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</si>
  <si>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</si>
  <si>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</si>
  <si>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</si>
  <si>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</si>
  <si>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</si>
  <si>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</si>
  <si>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</si>
  <si>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</si>
  <si>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</si>
  <si>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</si>
  <si>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</si>
  <si>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</si>
  <si>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</si>
  <si>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</si>
  <si>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</si>
  <si>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</si>
  <si>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</si>
  <si>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</si>
  <si>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</si>
  <si>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</si>
  <si>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</si>
  <si>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</si>
  <si>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</si>
  <si>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</si>
  <si>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</si>
  <si>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</si>
  <si>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</si>
  <si>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</si>
  <si>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</si>
  <si>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</si>
  <si>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</si>
  <si>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</si>
  <si>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</si>
  <si>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</si>
  <si>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</si>
  <si>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</si>
  <si>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</si>
  <si>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</si>
  <si>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</si>
  <si>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</si>
  <si>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</si>
  <si>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</si>
  <si>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</si>
  <si>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</si>
  <si>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</si>
  <si>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</si>
  <si>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</si>
  <si>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</si>
  <si>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</si>
  <si>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</si>
  <si>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</si>
  <si>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</si>
  <si>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</si>
  <si>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</si>
  <si>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</si>
  <si>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</si>
  <si>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</si>
  <si>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</si>
  <si>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</si>
  <si>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</si>
  <si>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</si>
  <si>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</si>
  <si>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</si>
  <si>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</si>
  <si>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</si>
  <si>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</si>
  <si>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</si>
  <si>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</si>
  <si>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</si>
  <si>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</si>
  <si>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</si>
  <si>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</si>
  <si>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</si>
  <si>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</si>
  <si>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</si>
  <si>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</si>
  <si>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</si>
  <si>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</si>
  <si>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</si>
  <si>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</si>
  <si>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</si>
  <si>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</si>
  <si>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</si>
  <si>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</si>
  <si>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</si>
  <si>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</si>
  <si>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</si>
  <si>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</si>
  <si>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</si>
  <si>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</si>
  <si>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</si>
  <si>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</si>
  <si>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</si>
  <si>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</si>
  <si>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</si>
  <si>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</si>
  <si>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</si>
  <si>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</si>
  <si>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</si>
  <si>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</si>
  <si>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</si>
  <si>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</si>
  <si>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</si>
  <si>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</si>
  <si>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</si>
  <si>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</si>
  <si>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</si>
  <si>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</si>
  <si>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</si>
  <si>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</si>
  <si>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</si>
  <si>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</si>
  <si>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</si>
  <si>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</si>
  <si>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</si>
  <si>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</si>
  <si>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</si>
  <si>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</si>
  <si>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</si>
  <si>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</si>
  <si>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</si>
  <si>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</si>
  <si>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</si>
  <si>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</si>
  <si>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</si>
  <si>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</si>
  <si>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</si>
  <si>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</si>
  <si>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</si>
  <si>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</si>
  <si>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</si>
  <si>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</si>
  <si>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</si>
  <si>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</si>
  <si>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</si>
  <si>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</si>
  <si>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</si>
  <si>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</si>
  <si>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</si>
  <si>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</si>
  <si>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</si>
  <si>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</si>
  <si>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</si>
  <si>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</si>
  <si>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</si>
  <si>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</si>
  <si>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</si>
  <si>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</si>
  <si>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</si>
  <si>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</si>
  <si>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</si>
  <si>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</si>
  <si>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</si>
  <si>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</si>
  <si>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</si>
  <si>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</si>
  <si>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</si>
  <si>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</si>
  <si>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</si>
  <si>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</si>
  <si>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</si>
  <si>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</si>
  <si>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</si>
  <si>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</si>
  <si>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</si>
  <si>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</si>
  <si>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</si>
  <si>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</si>
  <si>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</si>
  <si>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</si>
  <si>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</si>
  <si>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</si>
  <si>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</si>
  <si>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</si>
  <si>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</si>
  <si>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</si>
  <si>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</si>
  <si>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</si>
  <si>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</si>
  <si>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</si>
  <si>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</si>
  <si>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</si>
  <si>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</si>
  <si>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</si>
  <si>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</si>
  <si>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</si>
  <si>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</si>
  <si>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</si>
  <si>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</si>
  <si>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</si>
  <si>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</si>
  <si>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</si>
  <si>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</si>
  <si>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</si>
  <si>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</si>
  <si>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</si>
  <si>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</si>
  <si>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</si>
  <si>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</si>
  <si>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</si>
  <si>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</si>
  <si>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</si>
  <si>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</si>
  <si>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</si>
  <si>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</si>
  <si>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</si>
  <si>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</si>
  <si>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</si>
  <si>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</si>
  <si>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</si>
  <si>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</si>
  <si>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</si>
  <si>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</si>
  <si>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</si>
  <si>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</si>
  <si>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</si>
  <si>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</si>
  <si>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</si>
  <si>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</si>
  <si>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</si>
  <si>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</si>
  <si>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</si>
  <si>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</si>
  <si>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</si>
  <si>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</si>
  <si>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</si>
  <si>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</si>
  <si>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</si>
  <si>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</si>
  <si>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</si>
  <si>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</si>
  <si>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</si>
  <si>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</si>
  <si>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</si>
  <si>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</si>
  <si>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</si>
  <si>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</si>
  <si>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</si>
  <si>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</si>
  <si>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</si>
  <si>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</si>
  <si>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</si>
  <si>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</si>
  <si>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</si>
  <si>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</si>
  <si>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</si>
  <si>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</si>
  <si>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</si>
  <si>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</si>
  <si>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</si>
  <si>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</si>
  <si>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</si>
  <si>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</si>
  <si>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</si>
  <si>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</si>
  <si>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</si>
  <si>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</si>
  <si>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</si>
  <si>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</si>
  <si>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</si>
  <si>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</si>
  <si>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</si>
  <si>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</si>
  <si>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</si>
  <si>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</si>
  <si>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</si>
  <si>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</si>
  <si>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</si>
  <si>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</si>
  <si>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</si>
  <si>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</si>
  <si>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</si>
  <si>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</si>
  <si>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</si>
  <si>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</si>
  <si>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</si>
  <si>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</si>
  <si>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</si>
  <si>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</si>
  <si>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</si>
  <si>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</si>
  <si>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</si>
  <si>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</si>
  <si>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</si>
  <si>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</si>
  <si>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</si>
  <si>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</si>
  <si>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</si>
  <si>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</si>
  <si>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</si>
  <si>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</si>
  <si>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</si>
  <si>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</si>
  <si>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</si>
  <si>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</si>
  <si>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</si>
  <si>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</si>
  <si>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</si>
  <si>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</si>
  <si>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</si>
  <si>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</si>
  <si>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</si>
  <si>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</si>
  <si>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</si>
  <si>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</si>
  <si>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</si>
  <si>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</si>
  <si>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</si>
  <si>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</si>
  <si>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</si>
  <si>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</si>
  <si>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</si>
  <si>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</si>
  <si>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</si>
  <si>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</si>
  <si>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</si>
  <si>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</si>
  <si>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</si>
  <si>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</si>
  <si>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</si>
  <si>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</si>
  <si>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</si>
  <si>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</si>
  <si>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</si>
  <si>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</si>
  <si>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</si>
  <si>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</si>
  <si>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</si>
  <si>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</si>
  <si>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</si>
  <si>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</si>
  <si>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</si>
  <si>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</si>
  <si>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</si>
  <si>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</si>
  <si>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</si>
  <si>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</si>
  <si>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</si>
  <si>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</si>
  <si>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</si>
  <si>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</si>
  <si>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</si>
  <si>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</si>
  <si>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</si>
  <si>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</si>
  <si>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</si>
  <si>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</si>
  <si>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</si>
  <si>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</si>
  <si>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</si>
  <si>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</si>
  <si>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</si>
  <si>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</si>
  <si>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</si>
  <si>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</si>
  <si>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</si>
  <si>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</si>
  <si>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</si>
  <si>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</si>
  <si>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</si>
  <si>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</si>
  <si>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</si>
  <si>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</si>
  <si>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</si>
  <si>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</si>
  <si>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</si>
  <si>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</si>
  <si>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</si>
  <si>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</si>
  <si>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</si>
  <si>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</si>
  <si>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</si>
  <si>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</si>
  <si>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</si>
  <si>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</si>
  <si>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</si>
  <si>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</si>
  <si>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</si>
  <si>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</si>
  <si>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</si>
  <si>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</si>
  <si>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</si>
  <si>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</si>
  <si>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</si>
  <si>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</si>
  <si>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</si>
  <si>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</si>
  <si>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</si>
  <si>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</si>
  <si>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</si>
  <si>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</si>
  <si>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</si>
  <si>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</si>
  <si>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</si>
  <si>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</si>
  <si>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</si>
  <si>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</si>
  <si>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</si>
  <si>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</si>
  <si>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</si>
  <si>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</si>
  <si>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</si>
  <si>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</si>
  <si>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</si>
  <si>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</si>
  <si>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</si>
  <si>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</si>
  <si>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</si>
  <si>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</si>
  <si>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</si>
  <si>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</si>
  <si>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</si>
  <si>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</si>
  <si>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</si>
  <si>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</si>
  <si>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</si>
  <si>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</si>
  <si>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</si>
  <si>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</si>
  <si>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</si>
  <si>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</si>
  <si>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</si>
  <si>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</si>
  <si>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</si>
  <si>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</si>
  <si>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</si>
  <si>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</si>
  <si>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</si>
  <si>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</si>
  <si>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</si>
  <si>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</si>
  <si>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</si>
  <si>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</si>
  <si>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</si>
  <si>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</si>
  <si>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</si>
  <si>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</si>
  <si>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</si>
  <si>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</si>
  <si>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</si>
  <si>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</si>
  <si>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</si>
  <si>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</si>
  <si>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</si>
  <si>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</si>
  <si>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</si>
  <si>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</si>
  <si>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</si>
  <si>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</si>
  <si>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</si>
  <si>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</si>
  <si>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</si>
  <si>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</si>
  <si>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</si>
  <si>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</si>
  <si>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</si>
  <si>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</si>
  <si>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</si>
  <si>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</si>
  <si>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</si>
  <si>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</si>
  <si>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</si>
  <si>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</si>
  <si>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</si>
  <si>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</si>
  <si>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</si>
  <si>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</si>
  <si>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</si>
  <si>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</si>
  <si>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</si>
  <si>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</si>
  <si>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</si>
  <si>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</si>
  <si>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</si>
  <si>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</si>
  <si>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</si>
  <si>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</si>
  <si>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</si>
  <si>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</si>
  <si>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</si>
  <si>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</si>
  <si>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</si>
  <si>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</si>
  <si>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</si>
  <si>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</si>
  <si>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</si>
  <si>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</si>
  <si>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</si>
  <si>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</si>
  <si>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</si>
  <si>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</si>
  <si>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</si>
  <si>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</si>
  <si>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</si>
  <si>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</si>
  <si>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</si>
  <si>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</si>
  <si>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</si>
  <si>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</si>
  <si>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</si>
  <si>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</si>
  <si>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</si>
  <si>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</si>
  <si>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</si>
  <si>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</si>
  <si>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</si>
  <si>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</si>
  <si>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</si>
  <si>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</si>
  <si>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</si>
  <si>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</si>
  <si>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</si>
  <si>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</si>
  <si>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</si>
  <si>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</si>
  <si>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</si>
  <si>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</si>
  <si>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</si>
  <si>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</si>
  <si>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</si>
  <si>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</si>
  <si>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</si>
  <si>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</si>
  <si>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</si>
  <si>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</si>
  <si>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</si>
  <si>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</si>
  <si>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</si>
  <si>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</si>
  <si>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</si>
  <si>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</si>
  <si>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</si>
  <si>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</si>
  <si>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</si>
  <si>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</si>
  <si>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</si>
  <si>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</si>
  <si>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</si>
  <si>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</si>
  <si>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</si>
  <si>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</si>
  <si>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</si>
  <si>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</si>
  <si>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</si>
  <si>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</si>
  <si>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</si>
  <si>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</si>
  <si>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</si>
  <si>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</si>
  <si>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</si>
  <si>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</si>
  <si>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</si>
  <si>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</si>
  <si>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</si>
  <si>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</si>
  <si>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</si>
  <si>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</si>
  <si>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</si>
  <si>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</si>
  <si>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</si>
  <si>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</si>
  <si>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</si>
  <si>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</si>
  <si>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</si>
  <si>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</si>
  <si>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</si>
  <si>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</si>
  <si>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</si>
  <si>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</si>
  <si>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</si>
  <si>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</si>
  <si>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</si>
  <si>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</si>
  <si>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</si>
  <si>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</si>
  <si>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</si>
  <si>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</si>
  <si>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</si>
  <si>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</si>
  <si>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</si>
  <si>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</si>
  <si>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</si>
  <si>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</si>
  <si>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</si>
  <si>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</si>
  <si>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</si>
  <si>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</si>
  <si>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</si>
  <si>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</si>
  <si>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</si>
  <si>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</si>
  <si>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</si>
  <si>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</si>
  <si>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</si>
  <si>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</si>
  <si>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</si>
  <si>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</si>
  <si>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</si>
  <si>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</si>
  <si>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</si>
  <si>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</si>
  <si>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</si>
  <si>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</si>
  <si>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</si>
  <si>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</si>
  <si>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</si>
  <si>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</si>
  <si>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</si>
  <si>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</si>
  <si>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</si>
  <si>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</si>
  <si>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</si>
  <si>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</si>
  <si>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</si>
  <si>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</si>
  <si>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</si>
  <si>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</si>
  <si>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</si>
  <si>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</si>
  <si>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</si>
  <si>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</si>
  <si>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</si>
  <si>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</si>
  <si>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</si>
  <si>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</si>
  <si>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</si>
  <si>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</si>
  <si>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</si>
  <si>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</si>
  <si>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</si>
  <si>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</si>
  <si>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</si>
  <si>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</si>
  <si>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</si>
  <si>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</si>
  <si>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</si>
  <si>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</si>
  <si>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</si>
  <si>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</si>
  <si>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</si>
  <si>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</si>
  <si>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</si>
  <si>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</si>
  <si>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</si>
  <si>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</si>
  <si>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</si>
  <si>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</si>
  <si>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</si>
  <si>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</si>
  <si>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</si>
  <si>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</si>
  <si>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</si>
  <si>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</si>
  <si>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</si>
  <si>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</si>
  <si>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</si>
  <si>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</si>
  <si>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</si>
  <si>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</si>
  <si>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</si>
  <si>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</si>
  <si>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</si>
  <si>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</si>
  <si>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</si>
  <si>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</si>
  <si>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</si>
  <si>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</si>
  <si>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</si>
  <si>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</si>
  <si>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</si>
  <si>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</si>
  <si>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</si>
  <si>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</si>
  <si>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</si>
  <si>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</si>
  <si>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</si>
  <si>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</si>
  <si>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</si>
  <si>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</si>
  <si>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</si>
  <si>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</si>
  <si>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</si>
  <si>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</si>
  <si>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</si>
  <si>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</si>
  <si>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</si>
  <si>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</si>
  <si>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</si>
  <si>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</si>
  <si>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</si>
  <si>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</si>
  <si>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</si>
  <si>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</si>
  <si>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</si>
  <si>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</si>
  <si>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</si>
  <si>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</si>
  <si>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</si>
  <si>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</si>
  <si>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</si>
  <si>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</si>
  <si>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</si>
  <si>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</si>
  <si>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</si>
  <si>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</si>
  <si>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</si>
  <si>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</si>
  <si>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</si>
  <si>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</si>
  <si>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</si>
  <si>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</si>
  <si>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</si>
  <si>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</si>
  <si>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</si>
  <si>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</si>
  <si>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</si>
  <si>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</si>
  <si>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</si>
  <si>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</si>
  <si>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</si>
  <si>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</si>
  <si>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</si>
  <si>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</si>
  <si>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</si>
  <si>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</si>
  <si>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</si>
  <si>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</si>
  <si>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</si>
  <si>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</si>
  <si>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</si>
  <si>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</si>
  <si>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</si>
  <si>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</si>
  <si>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</si>
  <si>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</si>
  <si>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</si>
  <si>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</si>
  <si>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</si>
  <si>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</si>
  <si>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</si>
  <si>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</si>
  <si>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</si>
  <si>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</si>
  <si>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</si>
  <si>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</si>
  <si>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</si>
  <si>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</si>
  <si>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</si>
  <si>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</si>
  <si>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</si>
  <si>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</si>
  <si>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</si>
  <si>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</si>
  <si>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</si>
  <si>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</si>
  <si>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</si>
  <si>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</si>
  <si>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</si>
  <si>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</si>
  <si>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</si>
  <si>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</si>
  <si>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</si>
  <si>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</si>
  <si>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</si>
  <si>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</si>
  <si>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</si>
  <si>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</si>
  <si>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</si>
  <si>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</si>
  <si>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</si>
  <si>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</si>
  <si>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</si>
  <si>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</si>
  <si>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</si>
  <si>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</si>
  <si>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</si>
  <si>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</si>
  <si>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</si>
  <si>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</si>
  <si>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</si>
  <si>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</si>
  <si>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</si>
  <si>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</si>
  <si>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</si>
  <si>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</si>
  <si>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</si>
  <si>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</si>
  <si>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</si>
  <si>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</si>
  <si>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</si>
  <si>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</si>
  <si>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</si>
  <si>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</si>
  <si>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</si>
  <si>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</si>
  <si>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</si>
  <si>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</si>
  <si>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</si>
  <si>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</si>
  <si>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</si>
  <si>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</si>
  <si>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</si>
  <si>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</si>
  <si>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</si>
  <si>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</si>
  <si>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</si>
  <si>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</si>
  <si>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</si>
  <si>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</si>
  <si>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</si>
  <si>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</si>
  <si>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</si>
  <si>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</si>
  <si>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</si>
  <si>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</si>
  <si>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</si>
  <si>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</si>
  <si>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</si>
  <si>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</si>
  <si>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</si>
  <si>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</si>
  <si>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</si>
  <si>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</si>
  <si>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</si>
  <si>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</si>
  <si>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</si>
  <si>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</si>
  <si>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</si>
  <si>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</si>
  <si>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</si>
  <si>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</si>
  <si>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</si>
  <si>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</si>
  <si>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</si>
  <si>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</si>
  <si>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</si>
  <si>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</si>
  <si>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</si>
  <si>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</si>
  <si>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</si>
  <si>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</si>
  <si>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</si>
  <si>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</si>
  <si>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</si>
  <si>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</si>
  <si>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</si>
  <si>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</si>
  <si>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</si>
  <si>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</si>
  <si>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</si>
  <si>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</si>
  <si>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</si>
  <si>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</si>
  <si>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</si>
  <si>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</si>
  <si>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</si>
  <si>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</si>
  <si>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</si>
  <si>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</si>
  <si>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</si>
  <si>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</si>
  <si>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</si>
  <si>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</si>
  <si>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</si>
  <si>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</si>
  <si>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</si>
  <si>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</si>
  <si>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</si>
  <si>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</si>
  <si>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</si>
  <si>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</si>
  <si>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</si>
  <si>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</si>
  <si>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</si>
  <si>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</si>
  <si>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</si>
  <si>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</si>
  <si>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</si>
  <si>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</si>
  <si>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</si>
  <si>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</si>
  <si>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</si>
  <si>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</si>
  <si>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</si>
  <si>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</si>
  <si>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</si>
  <si>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</si>
  <si>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</si>
  <si>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</si>
  <si>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</si>
  <si>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</si>
  <si>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</si>
  <si>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</si>
  <si>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</si>
  <si>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</si>
  <si>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</si>
  <si>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</si>
  <si>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</si>
  <si>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</si>
  <si>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</si>
  <si>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</si>
  <si>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</si>
  <si>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</si>
  <si>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</si>
  <si>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</si>
  <si>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</si>
  <si>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</si>
  <si>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</si>
  <si>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</si>
  <si>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</si>
  <si>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</si>
  <si>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</si>
  <si>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</si>
  <si>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</si>
  <si>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</si>
  <si>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</si>
  <si>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</si>
  <si>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</si>
  <si>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</si>
  <si>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</si>
  <si>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</si>
  <si>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</si>
  <si>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</si>
  <si>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</si>
  <si>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</si>
  <si>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</si>
  <si>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</si>
  <si>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</si>
  <si>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</si>
  <si>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</si>
  <si>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</si>
  <si>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</si>
  <si>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</si>
  <si>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</si>
  <si>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</si>
  <si>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</si>
  <si>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</si>
  <si>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</si>
  <si>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</si>
  <si>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</si>
  <si>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</si>
  <si>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</si>
  <si>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</si>
  <si>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</si>
  <si>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</si>
  <si>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</si>
  <si>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</si>
  <si>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</si>
  <si>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</si>
  <si>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</si>
  <si>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</si>
  <si>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</si>
  <si>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</si>
  <si>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</si>
  <si>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</si>
  <si>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</si>
  <si>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</si>
  <si>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</si>
  <si>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</si>
  <si>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</si>
  <si>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</si>
  <si>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</si>
  <si>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</si>
  <si>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</si>
  <si>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</si>
  <si>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</si>
  <si>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</si>
  <si>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</si>
  <si>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</si>
  <si>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</si>
  <si>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</si>
  <si>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</si>
  <si>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</si>
  <si>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</si>
  <si>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</si>
  <si>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</si>
  <si>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</si>
  <si>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</si>
  <si>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</si>
  <si>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</si>
  <si>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</si>
  <si>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</si>
  <si>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</si>
  <si>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</si>
  <si>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</si>
  <si>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</si>
  <si>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</si>
  <si>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</si>
  <si>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</si>
  <si>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</si>
  <si>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</si>
  <si>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</si>
  <si>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</si>
  <si>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</si>
  <si>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</si>
  <si>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</si>
  <si>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</si>
  <si>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</si>
  <si>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</si>
  <si>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</si>
  <si>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</si>
  <si>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</si>
  <si>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</si>
  <si>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</si>
  <si>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</si>
  <si>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</si>
  <si>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</si>
  <si>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</si>
  <si>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</si>
  <si>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</si>
  <si>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</si>
  <si>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</si>
  <si>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</si>
  <si>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</si>
  <si>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</si>
  <si>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</si>
  <si>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</si>
  <si>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</si>
  <si>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</si>
  <si>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</si>
  <si>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</si>
  <si>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</si>
  <si>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</si>
  <si>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</si>
  <si>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</si>
  <si>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</si>
  <si>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</si>
  <si>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</si>
  <si>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</si>
  <si>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</si>
  <si>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</si>
  <si>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</si>
  <si>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</si>
  <si>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</si>
  <si>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</si>
  <si>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</si>
  <si>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</si>
  <si>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</si>
  <si>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</si>
  <si>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</si>
  <si>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</si>
  <si>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</si>
  <si>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</si>
  <si>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</si>
  <si>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</si>
  <si>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</si>
  <si>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</si>
  <si>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</si>
  <si>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</si>
  <si>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</si>
  <si>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</si>
  <si>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</si>
  <si>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</si>
  <si>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</si>
  <si>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</si>
  <si>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</si>
  <si>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</si>
  <si>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</si>
  <si>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</si>
  <si>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</si>
  <si>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</si>
  <si>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</si>
  <si>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</si>
  <si>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</si>
  <si>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</si>
  <si>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</si>
  <si>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</si>
  <si>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</si>
  <si>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</si>
  <si>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</si>
  <si>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</si>
  <si>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</si>
  <si>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</si>
  <si>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</si>
  <si>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</si>
  <si>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</si>
  <si>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</si>
  <si>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</si>
  <si>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</si>
  <si>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</si>
  <si>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</si>
  <si>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</si>
  <si>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</si>
  <si>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</si>
  <si>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</si>
  <si>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</si>
  <si>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</si>
  <si>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</si>
  <si>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</si>
  <si>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</si>
  <si>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</si>
  <si>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</si>
  <si>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</si>
  <si>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</si>
  <si>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</si>
  <si>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</si>
  <si>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</si>
  <si>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</si>
  <si>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</si>
  <si>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</si>
  <si>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</si>
  <si>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</si>
  <si>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</si>
  <si>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</si>
  <si>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</si>
  <si>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</si>
  <si>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</si>
  <si>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</si>
  <si>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</si>
  <si>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</si>
  <si>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</si>
  <si>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</si>
  <si>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</si>
  <si>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</si>
  <si>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</si>
  <si>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</si>
  <si>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</si>
  <si>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</si>
  <si>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</si>
  <si>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</si>
  <si>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</si>
  <si>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</si>
  <si>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</si>
  <si>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</si>
  <si>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</si>
  <si>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</si>
  <si>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</si>
  <si>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</si>
  <si>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</si>
  <si>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</si>
  <si>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</si>
  <si>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</si>
  <si>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</si>
  <si>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</si>
  <si>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</si>
  <si>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</si>
  <si>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</si>
  <si>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</si>
  <si>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</si>
  <si>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</si>
  <si>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</si>
  <si>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</si>
  <si>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</si>
  <si>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</si>
  <si>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</si>
  <si>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</si>
  <si>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</si>
  <si>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</si>
  <si>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</si>
  <si>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</si>
  <si>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</si>
  <si>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</si>
  <si>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</si>
  <si>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</si>
  <si>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</si>
  <si>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</si>
  <si>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</si>
  <si>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</si>
  <si>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</si>
  <si>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</si>
  <si>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</si>
  <si>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</si>
  <si>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</si>
  <si>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</si>
  <si>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</si>
  <si>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</si>
  <si>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</si>
  <si>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</si>
  <si>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</si>
  <si>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</si>
  <si>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</si>
  <si>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</si>
  <si>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</si>
  <si>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</si>
  <si>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</si>
  <si>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</si>
  <si>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</si>
  <si>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</si>
  <si>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</si>
  <si>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</si>
  <si>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</si>
  <si>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</si>
  <si>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</si>
  <si>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</si>
  <si>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</si>
  <si>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</si>
  <si>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</si>
  <si>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</si>
  <si>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</si>
  <si>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</si>
  <si>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</si>
  <si>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</si>
  <si>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</si>
  <si>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</si>
  <si>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</si>
  <si>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</si>
  <si>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</si>
  <si>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</si>
  <si>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</si>
  <si>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</si>
  <si>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</si>
  <si>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</si>
  <si>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</si>
  <si>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</si>
  <si>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</si>
  <si>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</si>
  <si>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</si>
  <si>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</si>
  <si>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</si>
  <si>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</si>
  <si>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</si>
  <si>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</si>
  <si>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</si>
  <si>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</si>
  <si>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</si>
  <si>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</si>
  <si>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</si>
  <si>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</si>
  <si>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</si>
  <si>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</si>
  <si>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</si>
  <si>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</si>
  <si>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</si>
  <si>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</si>
  <si>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</si>
  <si>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</si>
  <si>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</si>
  <si>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</si>
  <si>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</si>
  <si>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</si>
  <si>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</si>
  <si>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</si>
  <si>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</si>
  <si>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</si>
  <si>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</si>
  <si>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</si>
  <si>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</si>
  <si>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</si>
  <si>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</si>
  <si>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</si>
  <si>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</si>
  <si>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</si>
  <si>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</si>
  <si>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</si>
  <si>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</si>
  <si>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</si>
  <si>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</si>
  <si>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</si>
  <si>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</si>
  <si>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</si>
  <si>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</si>
  <si>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</si>
  <si>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</si>
  <si>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</si>
  <si>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</si>
  <si>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</si>
  <si>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</si>
  <si>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</si>
  <si>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</si>
  <si>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</si>
  <si>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</si>
  <si>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</si>
  <si>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</si>
  <si>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</si>
  <si>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</si>
  <si>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</si>
  <si>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</si>
  <si>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</si>
  <si>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</si>
  <si>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</si>
  <si>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</si>
  <si>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</si>
  <si>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</si>
  <si>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</si>
  <si>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</si>
  <si>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</si>
  <si>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</si>
  <si>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</si>
  <si>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</si>
  <si>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</si>
  <si>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</si>
  <si>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</si>
  <si>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</si>
  <si>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</si>
  <si>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</si>
  <si>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</si>
  <si>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</si>
  <si>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</si>
  <si>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</si>
  <si>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</si>
  <si>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</si>
  <si>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</si>
  <si>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</si>
  <si>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</si>
  <si>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</si>
  <si>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</si>
  <si>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</si>
  <si>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</si>
  <si>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</si>
  <si>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</si>
  <si>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</si>
  <si>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</si>
  <si>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</si>
  <si>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</si>
  <si>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</si>
  <si>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</si>
  <si>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</si>
  <si>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</si>
  <si>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</si>
  <si>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</si>
  <si>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</si>
  <si>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</si>
  <si>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</si>
  <si>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</si>
  <si>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</si>
  <si>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</si>
  <si>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</si>
  <si>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</si>
  <si>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</si>
  <si>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</si>
  <si>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</si>
  <si>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</si>
  <si>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</si>
  <si>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</si>
  <si>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</si>
  <si>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</si>
  <si>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</si>
  <si>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</si>
  <si>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</si>
  <si>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</si>
  <si>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</si>
  <si>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</si>
  <si>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</si>
  <si>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</si>
  <si>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</si>
  <si>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</si>
  <si>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</si>
  <si>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</si>
  <si>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</si>
  <si>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</si>
  <si>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</si>
  <si>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</si>
  <si>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</si>
  <si>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</si>
  <si>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</si>
  <si>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</si>
  <si>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</si>
  <si>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</si>
  <si>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</si>
  <si>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</si>
  <si>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</si>
  <si>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</si>
  <si>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</si>
  <si>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</si>
  <si>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</si>
  <si>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</si>
  <si>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</si>
  <si>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</si>
  <si>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</si>
  <si>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</si>
  <si>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</si>
  <si>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</si>
  <si>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</si>
  <si>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</si>
  <si>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</si>
  <si>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</si>
  <si>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</si>
  <si>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</si>
  <si>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</si>
  <si>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</si>
  <si>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</si>
  <si>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</si>
  <si>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</si>
  <si>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</si>
  <si>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</si>
  <si>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</si>
  <si>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</si>
  <si>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</si>
  <si>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</si>
  <si>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</si>
  <si>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</si>
  <si>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</si>
  <si>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</si>
  <si>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</si>
  <si>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</si>
  <si>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</si>
  <si>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</si>
  <si>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</si>
  <si>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</si>
  <si>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</si>
  <si>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</si>
  <si>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</si>
  <si>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</si>
  <si>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</si>
  <si>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</si>
  <si>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</si>
  <si>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</si>
  <si>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</si>
  <si>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</si>
  <si>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</si>
  <si>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</si>
  <si>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</si>
  <si>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</si>
  <si>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</si>
  <si>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</si>
  <si>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</si>
  <si>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</si>
  <si>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</si>
  <si>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</si>
  <si>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</si>
  <si>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</si>
  <si>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</si>
  <si>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</si>
  <si>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</si>
  <si>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</si>
  <si>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</si>
  <si>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</si>
  <si>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</si>
  <si>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</si>
  <si>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</si>
  <si>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</si>
  <si>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</si>
  <si>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</si>
  <si>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</si>
  <si>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</si>
  <si>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</si>
  <si>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</si>
  <si>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</si>
  <si>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</si>
  <si>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</si>
  <si>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</si>
  <si>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</si>
  <si>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</si>
  <si>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</si>
  <si>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</si>
  <si>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</si>
  <si>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</si>
  <si>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</si>
  <si>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</si>
  <si>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</si>
  <si>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</si>
  <si>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</si>
  <si>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</si>
  <si>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</si>
  <si>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</si>
  <si>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</si>
  <si>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</si>
  <si>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</si>
  <si>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</si>
  <si>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</si>
  <si>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</si>
  <si>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</si>
  <si>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</si>
  <si>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</si>
  <si>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</si>
  <si>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</si>
  <si>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</si>
  <si>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</si>
  <si>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</si>
  <si>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</si>
  <si>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</si>
  <si>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</si>
  <si>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</si>
  <si>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</si>
  <si>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</si>
  <si>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</si>
  <si>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</si>
  <si>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</si>
  <si>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</si>
  <si>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</si>
  <si>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</si>
  <si>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</si>
  <si>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</si>
  <si>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</si>
  <si>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</si>
  <si>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</si>
  <si>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</si>
  <si>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</si>
  <si>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</si>
  <si>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</si>
  <si>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</si>
  <si>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</si>
  <si>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</si>
  <si>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</si>
  <si>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</si>
  <si>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</si>
  <si>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</si>
  <si>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</si>
  <si>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</si>
  <si>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</si>
  <si>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</si>
  <si>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</si>
  <si>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</si>
  <si>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</si>
  <si>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</si>
  <si>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</si>
  <si>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</si>
  <si>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</si>
  <si>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</si>
  <si>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</si>
  <si>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</si>
  <si>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</si>
  <si>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</si>
  <si>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</si>
  <si>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</si>
  <si>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</si>
  <si>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</si>
  <si>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</si>
  <si>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</si>
  <si>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</si>
  <si>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</si>
  <si>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</si>
  <si>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</si>
  <si>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</si>
  <si>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</si>
  <si>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</si>
  <si>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</si>
  <si>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</si>
  <si>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</si>
  <si>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</si>
  <si>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</si>
  <si>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</si>
  <si>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</si>
  <si>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</si>
  <si>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</si>
  <si>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</si>
  <si>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</si>
  <si>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</si>
  <si>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</si>
  <si>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</si>
  <si>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</si>
  <si>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</si>
  <si>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</si>
  <si>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</si>
  <si>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</si>
  <si>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</si>
  <si>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</si>
  <si>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</si>
  <si>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</si>
  <si>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</si>
  <si>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</si>
  <si>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</si>
  <si>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</si>
  <si>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</si>
  <si>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</si>
  <si>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</si>
  <si>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</si>
  <si>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</si>
  <si>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</si>
  <si>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</si>
  <si>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</si>
  <si>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</si>
  <si>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</si>
  <si>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</si>
  <si>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</si>
  <si>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</si>
  <si>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</si>
  <si>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</si>
  <si>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</si>
  <si>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</si>
  <si>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</si>
  <si>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</si>
  <si>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</si>
  <si>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</si>
  <si>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</si>
  <si>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</si>
  <si>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</si>
  <si>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</si>
  <si>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</si>
  <si>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</si>
  <si>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</si>
  <si>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</si>
  <si>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</si>
  <si>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</si>
  <si>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</si>
  <si>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</si>
  <si>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</si>
  <si>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</si>
  <si>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</si>
  <si>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</si>
  <si>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</si>
  <si>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</si>
  <si>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</si>
  <si>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</si>
  <si>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</si>
  <si>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</si>
  <si>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</si>
  <si>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</si>
  <si>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</si>
  <si>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</si>
  <si>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</si>
  <si>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</si>
  <si>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</si>
  <si>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</si>
  <si>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</si>
  <si>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</si>
  <si>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</si>
  <si>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</si>
  <si>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</si>
  <si>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</si>
  <si>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</si>
  <si>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</si>
  <si>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</si>
  <si>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</si>
  <si>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</si>
  <si>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</si>
  <si>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</si>
  <si>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</si>
  <si>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</si>
  <si>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</si>
  <si>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</si>
  <si>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</si>
  <si>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</si>
  <si>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</si>
  <si>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</si>
  <si>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</si>
  <si>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</si>
  <si>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</si>
  <si>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</si>
  <si>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</si>
  <si>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</si>
  <si>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</si>
  <si>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</si>
  <si>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</si>
  <si>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</si>
  <si>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</si>
  <si>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</si>
  <si>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</si>
  <si>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</si>
  <si>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</si>
  <si>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</si>
  <si>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</si>
  <si>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</si>
  <si>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</si>
  <si>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</si>
  <si>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</si>
  <si>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</si>
  <si>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</si>
  <si>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</si>
  <si>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</si>
  <si>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</si>
  <si>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</si>
  <si>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</si>
  <si>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</si>
  <si>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</si>
  <si>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</si>
  <si>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</si>
  <si>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</si>
  <si>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</si>
  <si>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</si>
  <si>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</si>
  <si>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</si>
  <si>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</si>
  <si>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</si>
  <si>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</si>
  <si>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</si>
  <si>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</si>
  <si>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</si>
  <si>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</si>
  <si>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</si>
  <si>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</si>
  <si>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</si>
  <si>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</si>
  <si>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</si>
  <si>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</si>
  <si>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</si>
  <si>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</si>
  <si>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</si>
  <si>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</si>
  <si>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</si>
  <si>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</si>
  <si>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</si>
  <si>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</si>
  <si>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</si>
  <si>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</si>
  <si>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</si>
  <si>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</si>
  <si>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</si>
  <si>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</si>
  <si>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</si>
  <si>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</si>
  <si>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</si>
  <si>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</si>
  <si>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</si>
  <si>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</si>
  <si>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</si>
  <si>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</si>
  <si>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</si>
  <si>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</si>
  <si>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</si>
  <si>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</si>
  <si>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</si>
  <si>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</si>
  <si>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</si>
  <si>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</si>
  <si>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</si>
  <si>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</si>
  <si>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</si>
  <si>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</si>
  <si>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</si>
  <si>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</si>
  <si>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</si>
  <si>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</si>
  <si>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</si>
  <si>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</si>
  <si>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</si>
  <si>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</si>
  <si>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</si>
  <si>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</si>
  <si>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</si>
  <si>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</si>
  <si>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</si>
  <si>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</si>
  <si>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</si>
  <si>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</si>
  <si>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</si>
  <si>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</si>
  <si>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</si>
  <si>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</si>
  <si>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</si>
  <si>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</si>
  <si>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</si>
  <si>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</si>
  <si>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</si>
  <si>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</si>
  <si>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</si>
  <si>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</si>
  <si>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</si>
  <si>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</si>
  <si>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</si>
  <si>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</si>
  <si>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</si>
  <si>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</si>
  <si>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</si>
  <si>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</si>
  <si>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</si>
  <si>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</si>
  <si>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</si>
  <si>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</si>
  <si>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</si>
  <si>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</si>
  <si>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</si>
  <si>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</si>
  <si>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</si>
  <si>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</si>
  <si>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</si>
  <si>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</si>
  <si>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</si>
  <si>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</si>
  <si>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</si>
  <si>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</si>
  <si>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</si>
  <si>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</si>
  <si>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</si>
  <si>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</si>
  <si>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</si>
  <si>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</si>
  <si>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</si>
  <si>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</si>
  <si>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</si>
  <si>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</si>
  <si>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</si>
  <si>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</si>
  <si>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</si>
  <si>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</si>
  <si>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</si>
  <si>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</si>
  <si>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</si>
  <si>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</si>
  <si>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</si>
  <si>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</si>
  <si>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</si>
  <si>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</si>
  <si>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</si>
  <si>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</si>
  <si>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</si>
  <si>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</si>
  <si>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</si>
  <si>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</si>
  <si>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</si>
  <si>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</si>
  <si>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</si>
  <si>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</si>
  <si>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</si>
  <si>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</si>
  <si>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</si>
  <si>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</si>
  <si>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</si>
  <si>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</si>
  <si>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</si>
  <si>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</si>
  <si>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</si>
  <si>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</si>
  <si>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</si>
  <si>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</si>
  <si>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</si>
  <si>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</si>
  <si>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</si>
  <si>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</si>
  <si>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</si>
  <si>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</si>
  <si>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</si>
  <si>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</si>
  <si>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</si>
  <si>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</si>
  <si>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</si>
  <si>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</si>
  <si>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</si>
  <si>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</si>
  <si>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</si>
  <si>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</si>
  <si>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</si>
  <si>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</si>
  <si>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</si>
  <si>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</si>
  <si>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</si>
  <si>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</si>
  <si>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</si>
  <si>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</si>
  <si>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</si>
  <si>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</si>
  <si>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</si>
  <si>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</si>
  <si>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</si>
  <si>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</si>
  <si>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</si>
  <si>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</si>
  <si>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</si>
  <si>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</si>
  <si>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</si>
  <si>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</si>
  <si>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</si>
  <si>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</si>
  <si>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</si>
  <si>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</si>
  <si>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</si>
  <si>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</si>
  <si>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</si>
  <si>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</si>
  <si>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</si>
  <si>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</si>
  <si>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</si>
  <si>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</si>
  <si>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</si>
  <si>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</si>
  <si>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</si>
  <si>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</si>
  <si>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</si>
  <si>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</si>
  <si>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</si>
  <si>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</si>
  <si>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</si>
  <si>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</si>
  <si>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</si>
  <si>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</si>
  <si>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</si>
  <si>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</si>
  <si>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</si>
  <si>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</si>
  <si>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</si>
  <si>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</si>
  <si>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</si>
  <si>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</si>
  <si>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</si>
  <si>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</si>
  <si>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</si>
  <si>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</si>
  <si>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</si>
  <si>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</si>
  <si>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</si>
  <si>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</si>
  <si>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</si>
  <si>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</si>
  <si>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</si>
  <si>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</si>
  <si>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</si>
  <si>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</si>
  <si>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</si>
  <si>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</si>
  <si>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</si>
  <si>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</si>
  <si>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</si>
  <si>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</si>
  <si>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</si>
  <si>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</si>
  <si>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</si>
  <si>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</si>
  <si>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</si>
  <si>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</si>
  <si>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</si>
  <si>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</si>
  <si>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</si>
  <si>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</si>
  <si>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</si>
  <si>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</si>
  <si>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</si>
  <si>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</si>
  <si>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</si>
  <si>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</si>
  <si>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</si>
  <si>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</si>
  <si>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</si>
  <si>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</si>
  <si>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</si>
  <si>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</si>
  <si>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</si>
  <si>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</si>
  <si>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</si>
  <si>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</si>
  <si>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</si>
  <si>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</si>
  <si>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</si>
  <si>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</si>
  <si>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</si>
  <si>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</si>
  <si>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</si>
  <si>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</si>
  <si>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</si>
  <si>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</si>
  <si>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</si>
  <si>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</si>
  <si>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</si>
  <si>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</si>
  <si>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</si>
  <si>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</si>
  <si>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</si>
  <si>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</si>
  <si>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</si>
  <si>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</si>
  <si>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</si>
  <si>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</si>
  <si>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</si>
  <si>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</si>
  <si>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</si>
  <si>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</si>
  <si>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</si>
  <si>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</si>
  <si>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</si>
  <si>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</si>
  <si>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</si>
  <si>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</si>
  <si>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</si>
  <si>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</si>
  <si>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</si>
  <si>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</si>
  <si>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</si>
  <si>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</si>
  <si>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</si>
  <si>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</si>
  <si>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</si>
  <si>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</si>
  <si>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</si>
  <si>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</si>
  <si>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</si>
  <si>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</si>
  <si>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</si>
  <si>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</si>
  <si>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</si>
  <si>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</si>
  <si>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</si>
  <si>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</si>
  <si>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</si>
  <si>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</si>
  <si>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</si>
  <si>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</si>
  <si>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</si>
  <si>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</si>
  <si>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</si>
  <si>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</si>
  <si>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</si>
  <si>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</si>
  <si>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</si>
  <si>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</si>
  <si>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</si>
  <si>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</si>
  <si>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</si>
  <si>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</si>
  <si>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</si>
  <si>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</si>
  <si>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</si>
  <si>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</si>
  <si>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</si>
  <si>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</si>
  <si>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</si>
  <si>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</si>
  <si>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</si>
  <si>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</si>
  <si>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</si>
  <si>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</si>
  <si>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</si>
  <si>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</si>
  <si>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</si>
  <si>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</si>
  <si>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</si>
  <si>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</si>
  <si>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</si>
  <si>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</si>
  <si>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</si>
  <si>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</si>
  <si>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</si>
  <si>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</si>
  <si>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</si>
  <si>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</si>
  <si>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</si>
  <si>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</si>
  <si>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</si>
  <si>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</si>
  <si>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</si>
  <si>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</si>
  <si>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</si>
  <si>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</si>
  <si>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</si>
  <si>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</si>
  <si>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</si>
  <si>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</si>
  <si>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</si>
  <si>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</si>
  <si>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</si>
  <si>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</si>
  <si>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</si>
  <si>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</si>
  <si>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</si>
  <si>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</si>
  <si>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</si>
  <si>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</si>
  <si>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</si>
  <si>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</si>
  <si>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</si>
  <si>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</si>
  <si>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</si>
  <si>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</si>
  <si>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</si>
  <si>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</si>
  <si>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</si>
  <si>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</si>
  <si>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</si>
  <si>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</si>
  <si>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</si>
  <si>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</si>
  <si>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</si>
  <si>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</si>
  <si>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</si>
  <si>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</si>
  <si>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</si>
  <si>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</si>
  <si>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</si>
  <si>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</si>
  <si>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</si>
  <si>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</si>
  <si>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</si>
  <si>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</si>
  <si>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</si>
  <si>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</si>
  <si>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</si>
  <si>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</si>
  <si>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</si>
  <si>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</si>
  <si>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</si>
  <si>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</si>
  <si>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</si>
  <si>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</si>
  <si>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</si>
  <si>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</si>
  <si>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</si>
  <si>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</si>
  <si>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</si>
  <si>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</si>
  <si>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</si>
  <si>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</si>
  <si>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</si>
  <si>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</si>
  <si>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</si>
  <si>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</si>
  <si>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</si>
  <si>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</si>
  <si>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</si>
  <si>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</si>
  <si>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</si>
  <si>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</si>
  <si>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</si>
  <si>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</si>
  <si>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</si>
  <si>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</si>
  <si>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</si>
  <si>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</si>
  <si>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</si>
  <si>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</si>
  <si>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</si>
  <si>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</si>
  <si>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</si>
  <si>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</si>
  <si>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</si>
  <si>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</si>
  <si>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</si>
  <si>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</si>
  <si>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</si>
  <si>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</si>
  <si>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</si>
  <si>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</si>
  <si>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</si>
  <si>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</si>
  <si>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</si>
  <si>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</si>
  <si>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</si>
  <si>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</si>
  <si>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</si>
  <si>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</si>
  <si>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</si>
  <si>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</si>
  <si>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</si>
  <si>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</si>
  <si>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</si>
  <si>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</si>
  <si>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</si>
  <si>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</si>
  <si>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</si>
  <si>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</si>
  <si>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</si>
  <si>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</si>
  <si>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</si>
  <si>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</si>
  <si>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</si>
  <si>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</si>
  <si>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</si>
  <si>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</si>
  <si>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</si>
  <si>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</si>
  <si>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</si>
  <si>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</si>
  <si>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</si>
  <si>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</si>
  <si>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</si>
  <si>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</si>
  <si>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</si>
  <si>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</si>
  <si>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</si>
  <si>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</si>
  <si>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</si>
  <si>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</si>
  <si>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</si>
  <si>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</si>
  <si>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</si>
  <si>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</si>
  <si>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</si>
  <si>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</si>
  <si>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</si>
  <si>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</si>
  <si>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</si>
  <si>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</si>
  <si>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</si>
  <si>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</si>
  <si>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</si>
  <si>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</si>
  <si>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</si>
  <si>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</si>
  <si>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</si>
  <si>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</si>
  <si>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</si>
  <si>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</si>
  <si>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</si>
  <si>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</si>
  <si>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</si>
  <si>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</si>
  <si>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</si>
  <si>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</si>
  <si>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</si>
  <si>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</si>
  <si>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</si>
  <si>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</si>
  <si>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</si>
  <si>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</si>
  <si>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</si>
  <si>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</si>
  <si>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</si>
  <si>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</si>
  <si>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</si>
  <si>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</si>
  <si>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</si>
  <si>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</si>
  <si>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</si>
  <si>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</si>
  <si>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</si>
  <si>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</si>
  <si>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</si>
  <si>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</si>
  <si>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</si>
  <si>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</si>
  <si>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</si>
  <si>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</si>
  <si>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</si>
  <si>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</si>
  <si>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</si>
  <si>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</si>
  <si>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</si>
  <si>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</si>
  <si>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</si>
  <si>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</si>
  <si>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</si>
  <si>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</si>
  <si>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</si>
  <si>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</si>
  <si>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</si>
  <si>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</si>
  <si>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</si>
  <si>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</si>
  <si>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</si>
  <si>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</si>
  <si>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</si>
  <si>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</si>
  <si>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</si>
  <si>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</si>
  <si>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</si>
  <si>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</si>
  <si>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</si>
  <si>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</si>
  <si>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</si>
  <si>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</si>
  <si>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</si>
  <si>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</si>
  <si>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</si>
  <si>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</si>
  <si>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</si>
  <si>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</si>
  <si>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</si>
  <si>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</si>
  <si>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</si>
  <si>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</si>
  <si>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</si>
  <si>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</si>
  <si>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</si>
  <si>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</si>
  <si>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</si>
  <si>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</si>
  <si>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</si>
  <si>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</si>
  <si>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</si>
  <si>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</si>
  <si>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</si>
  <si>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</si>
  <si>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</si>
  <si>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</si>
  <si>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</si>
  <si>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</si>
  <si>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</si>
  <si>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</si>
  <si>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</si>
  <si>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</si>
  <si>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</si>
  <si>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</si>
  <si>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</si>
  <si>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</si>
  <si>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</si>
  <si>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</si>
  <si>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</si>
  <si>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</si>
  <si>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</si>
  <si>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</si>
  <si>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</si>
  <si>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</si>
  <si>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</si>
  <si>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</si>
  <si>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</si>
  <si>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</si>
  <si>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</si>
  <si>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</si>
  <si>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</si>
  <si>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</si>
  <si>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</si>
  <si>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</si>
  <si>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</si>
  <si>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</si>
  <si>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</si>
  <si>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</si>
  <si>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</si>
  <si>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</si>
  <si>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</si>
  <si>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</si>
  <si>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</si>
  <si>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</si>
  <si>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</si>
  <si>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</si>
  <si>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</si>
  <si>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</si>
  <si>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</si>
  <si>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</si>
  <si>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</si>
  <si>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</si>
  <si>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</si>
  <si>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</si>
  <si>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</si>
  <si>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</si>
  <si>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</si>
  <si>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</si>
  <si>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</si>
  <si>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</si>
  <si>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</si>
  <si>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</si>
  <si>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</si>
  <si>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</si>
  <si>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</si>
  <si>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</si>
  <si>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</si>
  <si>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</si>
  <si>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</si>
  <si>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</si>
  <si>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</si>
  <si>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</si>
  <si>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</si>
  <si>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</si>
  <si>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</si>
  <si>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</si>
  <si>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</si>
  <si>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</si>
  <si>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</si>
  <si>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</si>
  <si>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</si>
  <si>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</si>
  <si>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</si>
  <si>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</si>
  <si>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</si>
  <si>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</si>
  <si>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</si>
  <si>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</si>
  <si>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</si>
  <si>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</si>
  <si>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</si>
  <si>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</si>
  <si>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</si>
  <si>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</si>
  <si>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</si>
  <si>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</si>
  <si>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</si>
  <si>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</si>
  <si>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</si>
  <si>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</si>
  <si>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</si>
  <si>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</si>
  <si>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</si>
  <si>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</si>
  <si>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</si>
  <si>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</si>
  <si>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</si>
  <si>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</si>
  <si>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</si>
  <si>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</si>
  <si>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</si>
  <si>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</si>
  <si>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</si>
  <si>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</si>
  <si>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</si>
  <si>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</si>
  <si>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</si>
  <si>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</si>
  <si>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</si>
  <si>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</si>
  <si>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</si>
  <si>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</si>
  <si>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</si>
  <si>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</si>
  <si>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</si>
  <si>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</si>
  <si>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</si>
  <si>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</si>
  <si>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</si>
  <si>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</si>
  <si>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</si>
  <si>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</si>
  <si>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</si>
  <si>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</si>
  <si>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</si>
  <si>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</si>
  <si>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</si>
  <si>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</si>
  <si>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</si>
  <si>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</si>
  <si>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</si>
  <si>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</si>
  <si>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</si>
  <si>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</si>
  <si>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</si>
  <si>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</si>
  <si>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</si>
  <si>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</si>
  <si>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</si>
  <si>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</si>
  <si>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</si>
  <si>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</si>
  <si>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</si>
  <si>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</si>
  <si>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</si>
  <si>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</si>
  <si>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</si>
  <si>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</si>
  <si>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</si>
  <si>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</si>
  <si>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</si>
  <si>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</si>
  <si>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</si>
  <si>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</si>
  <si>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</si>
  <si>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</si>
  <si>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</si>
  <si>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</si>
  <si>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</si>
  <si>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</si>
  <si>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</si>
  <si>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</si>
  <si>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</si>
  <si>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</si>
  <si>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</si>
  <si>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</si>
  <si>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</si>
  <si>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</si>
  <si>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</si>
  <si>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</si>
  <si>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</si>
  <si>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</si>
  <si>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</si>
  <si>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</si>
  <si>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</si>
  <si>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</si>
  <si>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</si>
  <si>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</si>
  <si>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</si>
  <si>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</si>
  <si>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</si>
  <si>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</si>
  <si>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</si>
  <si>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</si>
  <si>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</si>
  <si>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</si>
  <si>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</si>
  <si>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</si>
  <si>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</si>
  <si>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</si>
  <si>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</si>
  <si>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</si>
  <si>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</si>
  <si>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</si>
  <si>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</si>
  <si>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</si>
  <si>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</si>
  <si>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</si>
  <si>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</si>
  <si>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</si>
  <si>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</si>
  <si>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</si>
  <si>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</si>
  <si>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</si>
  <si>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</si>
  <si>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</si>
  <si>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</si>
  <si>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</si>
  <si>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</si>
  <si>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</si>
  <si>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</si>
  <si>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</si>
  <si>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</si>
  <si>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</si>
  <si>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</si>
  <si>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</si>
  <si>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</si>
  <si>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</si>
  <si>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</si>
  <si>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</si>
  <si>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</si>
  <si>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</si>
  <si>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</si>
  <si>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</si>
  <si>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</si>
  <si>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</si>
  <si>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</si>
  <si>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</si>
  <si>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</si>
  <si>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</si>
  <si>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</si>
  <si>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</si>
  <si>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</si>
  <si>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</si>
  <si>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</si>
  <si>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</si>
  <si>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</si>
  <si>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</si>
  <si>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</si>
  <si>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</si>
  <si>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</si>
  <si>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</si>
  <si>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</si>
  <si>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</si>
  <si>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</si>
  <si>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</si>
  <si>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</si>
  <si>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</si>
  <si>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</si>
  <si>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</si>
  <si>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</si>
  <si>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</si>
  <si>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</si>
  <si>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</si>
  <si>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</si>
  <si>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</si>
  <si>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</si>
  <si>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</si>
  <si>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</si>
  <si>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</si>
  <si>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</si>
  <si>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</si>
  <si>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</si>
  <si>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</si>
  <si>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</si>
  <si>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</si>
  <si>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</si>
  <si>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</si>
  <si>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</si>
  <si>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</si>
  <si>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</si>
  <si>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</si>
  <si>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</si>
  <si>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</si>
  <si>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</si>
  <si>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</si>
  <si>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</si>
  <si>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</si>
  <si>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</si>
  <si>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</si>
  <si>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</si>
  <si>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</si>
  <si>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</si>
  <si>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</si>
  <si>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</si>
  <si>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</si>
  <si>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</si>
  <si>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</si>
  <si>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</si>
  <si>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</si>
  <si>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</si>
  <si>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</si>
  <si>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</si>
  <si>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</si>
  <si>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</si>
  <si>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</si>
  <si>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</si>
  <si>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</si>
  <si>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</si>
  <si>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</si>
  <si>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</si>
  <si>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</si>
  <si>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</si>
  <si>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</si>
  <si>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</si>
  <si>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</si>
  <si>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</si>
  <si>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</si>
  <si>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</si>
  <si>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</si>
  <si>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</si>
  <si>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</si>
  <si>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</si>
  <si>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</si>
  <si>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</si>
  <si>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</si>
  <si>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</si>
  <si>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</si>
  <si>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</si>
  <si>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</si>
  <si>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</si>
  <si>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</si>
  <si>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</si>
  <si>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</si>
  <si>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</si>
  <si>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</si>
  <si>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</si>
  <si>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</si>
  <si>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</si>
  <si>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</si>
  <si>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</si>
  <si>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</si>
  <si>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</si>
  <si>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</si>
  <si>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</si>
  <si>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</si>
  <si>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</si>
  <si>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</si>
  <si>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</si>
  <si>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</si>
  <si>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</si>
  <si>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</si>
  <si>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</si>
  <si>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</si>
  <si>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</si>
  <si>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</si>
  <si>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</si>
  <si>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</si>
  <si>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</si>
  <si>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</si>
  <si>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</si>
  <si>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</si>
  <si>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</si>
  <si>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</si>
  <si>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</si>
  <si>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</si>
  <si>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</si>
  <si>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</si>
  <si>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</si>
  <si>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</si>
  <si>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</si>
  <si>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</si>
  <si>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</si>
  <si>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</si>
  <si>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</si>
  <si>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</si>
  <si>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</si>
  <si>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</si>
  <si>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</si>
  <si>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</si>
  <si>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</si>
  <si>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</si>
  <si>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</si>
  <si>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</si>
  <si>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</si>
  <si>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</si>
  <si>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</si>
  <si>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</si>
  <si>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</si>
  <si>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</si>
  <si>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</si>
  <si>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</si>
  <si>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</si>
  <si>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</si>
  <si>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</si>
  <si>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</si>
  <si>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</si>
  <si>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</si>
  <si>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</si>
  <si>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</si>
  <si>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</si>
  <si>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</si>
  <si>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</si>
  <si>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</si>
  <si>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</si>
  <si>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</si>
  <si>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</si>
  <si>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</si>
  <si>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</si>
  <si>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</si>
  <si>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</si>
  <si>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</si>
  <si>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</si>
  <si>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</si>
  <si>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</si>
  <si>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</si>
  <si>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</si>
  <si>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</si>
  <si>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</si>
  <si>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</si>
  <si>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</si>
  <si>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</si>
  <si>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</si>
  <si>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</si>
  <si>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</si>
  <si>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</si>
  <si>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</si>
  <si>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</si>
  <si>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</si>
  <si>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</si>
  <si>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</si>
  <si>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</si>
  <si>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</si>
  <si>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</si>
  <si>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</si>
  <si>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</si>
  <si>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</si>
  <si>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</si>
  <si>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</si>
  <si>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</si>
  <si>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</si>
  <si>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</si>
  <si>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</si>
  <si>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</si>
  <si>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</si>
  <si>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</si>
  <si>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</si>
  <si>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</si>
  <si>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</si>
  <si>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</si>
  <si>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</si>
  <si>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</si>
  <si>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</si>
  <si>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</si>
  <si>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</si>
  <si>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</si>
  <si>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</si>
  <si>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</si>
  <si>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</si>
  <si>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</si>
  <si>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</si>
  <si>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</si>
  <si>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</si>
  <si>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</si>
  <si>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</si>
  <si>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</si>
  <si>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</si>
  <si>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</si>
  <si>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</si>
  <si>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</si>
  <si>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</si>
  <si>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</si>
  <si>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</si>
  <si>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</si>
  <si>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</si>
  <si>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</si>
  <si>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</si>
  <si>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</si>
  <si>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</si>
  <si>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</si>
  <si>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</si>
  <si>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</si>
  <si>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</si>
  <si>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</si>
  <si>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</si>
  <si>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</si>
  <si>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</si>
  <si>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</si>
  <si>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</si>
  <si>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</si>
  <si>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</si>
  <si>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</si>
  <si>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</si>
  <si>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</si>
  <si>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</si>
  <si>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</si>
  <si>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</si>
  <si>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</si>
  <si>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</si>
  <si>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</si>
  <si>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</si>
  <si>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</si>
  <si>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</si>
  <si>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</si>
  <si>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</si>
  <si>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</si>
  <si>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</si>
  <si>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</si>
  <si>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</si>
  <si>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</si>
  <si>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</si>
  <si>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</si>
  <si>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</si>
  <si>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</si>
  <si>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</si>
  <si>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</si>
  <si>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</si>
  <si>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</si>
  <si>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</si>
  <si>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</si>
  <si>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</si>
  <si>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</si>
  <si>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</si>
  <si>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</si>
  <si>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</si>
  <si>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</si>
  <si>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</si>
  <si>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</si>
  <si>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</si>
  <si>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</si>
  <si>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</si>
  <si>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</si>
  <si>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</si>
  <si>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</si>
  <si>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</si>
  <si>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</si>
  <si>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</si>
  <si>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</si>
  <si>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</si>
  <si>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</si>
  <si>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</si>
  <si>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</si>
  <si>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</si>
  <si>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</si>
  <si>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</si>
  <si>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</si>
  <si>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</si>
  <si>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</si>
  <si>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</si>
  <si>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</si>
  <si>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</si>
  <si>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</si>
  <si>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</si>
  <si>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</si>
  <si>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</si>
  <si>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</si>
  <si>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</si>
  <si>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</si>
  <si>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</si>
  <si>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</si>
  <si>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</si>
  <si>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</si>
  <si>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</si>
  <si>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</si>
  <si>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</si>
  <si>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</si>
  <si>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</si>
  <si>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</si>
  <si>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</si>
  <si>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</si>
  <si>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</si>
  <si>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</si>
  <si>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</si>
  <si>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</si>
  <si>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</si>
  <si>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</si>
  <si>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</si>
  <si>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</si>
  <si>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</si>
  <si>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</si>
  <si>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</si>
  <si>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</si>
  <si>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</si>
  <si>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</si>
  <si>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</si>
  <si>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</si>
  <si>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</si>
  <si>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</si>
  <si>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</si>
  <si>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</si>
  <si>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</si>
  <si>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</si>
  <si>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</si>
  <si>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</si>
  <si>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</si>
  <si>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</si>
  <si>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</si>
  <si>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</si>
  <si>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</si>
  <si>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</si>
  <si>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</si>
  <si>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</si>
  <si>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</si>
  <si>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</si>
  <si>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</si>
  <si>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</si>
  <si>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</si>
  <si>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</si>
  <si>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</si>
  <si>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</si>
  <si>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</si>
  <si>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</si>
  <si>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</si>
  <si>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</si>
  <si>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</si>
  <si>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</si>
  <si>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</si>
  <si>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</si>
  <si>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</si>
  <si>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</si>
  <si>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</si>
  <si>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</si>
  <si>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</si>
  <si>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</si>
  <si>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</si>
  <si>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</si>
  <si>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</si>
  <si>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</si>
  <si>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</si>
  <si>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</si>
  <si>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</si>
  <si>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</si>
  <si>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</si>
  <si>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</si>
  <si>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</si>
  <si>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</si>
  <si>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</si>
  <si>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</si>
  <si>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</si>
  <si>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</si>
  <si>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</si>
  <si>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</si>
  <si>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</si>
  <si>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</si>
  <si>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</si>
  <si>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</si>
  <si>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</si>
  <si>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</si>
  <si>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</si>
  <si>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</si>
  <si>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</si>
  <si>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</si>
  <si>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</si>
  <si>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</si>
  <si>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</si>
  <si>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</si>
  <si>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</si>
  <si>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</si>
  <si>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</si>
  <si>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</si>
  <si>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</si>
  <si>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</si>
  <si>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</si>
  <si>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</si>
  <si>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</si>
  <si>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</si>
  <si>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</si>
  <si>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</si>
  <si>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</si>
  <si>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</si>
  <si>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</si>
  <si>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</si>
  <si>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</si>
  <si>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</si>
  <si>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</si>
  <si>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</si>
  <si>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</si>
  <si>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</si>
  <si>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</si>
  <si>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</si>
  <si>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</si>
  <si>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</si>
  <si>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</si>
  <si>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</si>
  <si>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</si>
  <si>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</si>
  <si>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</si>
  <si>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</si>
  <si>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</si>
  <si>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</si>
  <si>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</si>
  <si>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</si>
  <si>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</si>
  <si>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</si>
  <si>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</si>
  <si>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</si>
  <si>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</si>
  <si>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</si>
  <si>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</si>
  <si>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</si>
  <si>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</si>
  <si>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</si>
  <si>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</si>
  <si>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</si>
  <si>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</si>
  <si>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</si>
  <si>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</si>
  <si>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</si>
  <si>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</si>
  <si>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</si>
  <si>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</si>
  <si>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</si>
  <si>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</si>
  <si>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</si>
  <si>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</si>
  <si>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</si>
  <si>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</si>
  <si>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</si>
  <si>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</si>
  <si>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</si>
  <si>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</si>
  <si>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</si>
  <si>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</si>
  <si>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</si>
  <si>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</si>
  <si>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</si>
  <si>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</si>
  <si>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</si>
  <si>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</si>
  <si>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</si>
  <si>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</si>
  <si>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</si>
  <si>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</si>
  <si>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</si>
  <si>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</si>
  <si>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</si>
  <si>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</si>
  <si>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</si>
  <si>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</si>
  <si>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</si>
  <si>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</si>
  <si>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</si>
  <si>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</si>
  <si>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</si>
  <si>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</si>
  <si>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</si>
  <si>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</si>
  <si>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</si>
  <si>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</si>
  <si>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</si>
  <si>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</si>
  <si>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</si>
  <si>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</si>
  <si>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</si>
  <si>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</si>
  <si>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</si>
  <si>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</si>
  <si>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</si>
  <si>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</si>
  <si>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</si>
  <si>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</si>
  <si>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</si>
  <si>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</si>
  <si>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</si>
  <si>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</si>
  <si>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</si>
  <si>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</si>
  <si>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</si>
  <si>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</si>
  <si>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</si>
  <si>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</si>
  <si>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</si>
  <si>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</si>
  <si>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</si>
  <si>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</si>
  <si>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</si>
  <si>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</si>
  <si>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</si>
  <si>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</si>
  <si>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</si>
  <si>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</si>
  <si>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</si>
  <si>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</si>
  <si>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</si>
  <si>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</si>
  <si>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</si>
  <si>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</si>
  <si>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</si>
  <si>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</si>
  <si>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</si>
  <si>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</si>
  <si>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</si>
  <si>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</si>
  <si>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</si>
  <si>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</si>
  <si>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</si>
  <si>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</si>
  <si>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</si>
  <si>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</si>
  <si>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</si>
  <si>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</si>
  <si>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</si>
  <si>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</si>
  <si>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</si>
  <si>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</si>
  <si>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</si>
  <si>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</si>
  <si>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</si>
  <si>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</si>
  <si>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</si>
  <si>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</si>
  <si>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</si>
  <si>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</si>
  <si>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</si>
  <si>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</si>
  <si>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</si>
  <si>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</si>
  <si>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</si>
  <si>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</si>
  <si>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</si>
  <si>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</si>
  <si>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</si>
  <si>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</si>
  <si>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</si>
  <si>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</si>
  <si>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</si>
  <si>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</si>
  <si>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</si>
  <si>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</si>
  <si>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</si>
  <si>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</si>
  <si>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</si>
  <si>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</si>
  <si>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</si>
  <si>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</si>
  <si>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</si>
  <si>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</si>
  <si>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</si>
  <si>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</si>
  <si>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</si>
  <si>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</si>
  <si>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</si>
  <si>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</si>
  <si>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</si>
  <si>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</si>
  <si>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</si>
  <si>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</si>
  <si>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</si>
  <si>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</si>
  <si>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</si>
  <si>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</si>
  <si>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</si>
  <si>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</si>
  <si>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</si>
  <si>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</si>
  <si>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</si>
  <si>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</si>
  <si>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</si>
  <si>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</si>
  <si>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</si>
  <si>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</si>
  <si>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</si>
  <si>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</si>
  <si>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</si>
  <si>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</si>
  <si>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</si>
  <si>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</si>
  <si>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</si>
  <si>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</si>
  <si>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</si>
  <si>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</si>
  <si>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</si>
  <si>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</si>
  <si>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</si>
  <si>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</si>
  <si>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</si>
  <si>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</si>
  <si>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</si>
  <si>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</si>
  <si>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</si>
  <si>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</si>
  <si>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</si>
  <si>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</si>
  <si>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</si>
  <si>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</si>
  <si>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</si>
  <si>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</si>
  <si>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</si>
  <si>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</si>
  <si>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</si>
  <si>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</si>
  <si>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</si>
  <si>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</si>
  <si>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</si>
  <si>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</si>
  <si>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</si>
  <si>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</si>
  <si>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</si>
  <si>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</si>
  <si>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</si>
  <si>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</si>
  <si>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</si>
  <si>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</si>
  <si>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</si>
  <si>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</si>
  <si>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</si>
  <si>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</si>
  <si>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</si>
  <si>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</si>
  <si>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</si>
  <si>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</si>
  <si>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</si>
  <si>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</si>
  <si>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</si>
  <si>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</si>
  <si>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</si>
  <si>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</si>
  <si>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</si>
  <si>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</si>
  <si>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</si>
  <si>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</si>
  <si>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</si>
  <si>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</si>
  <si>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</si>
  <si>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</si>
  <si>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</si>
  <si>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</si>
  <si>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</si>
  <si>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</si>
  <si>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</si>
  <si>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</si>
  <si>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</si>
  <si>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</si>
  <si>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</si>
  <si>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</si>
  <si>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</si>
  <si>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</si>
  <si>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</si>
  <si>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</si>
  <si>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</si>
  <si>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</si>
  <si>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</si>
  <si>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</si>
  <si>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</si>
  <si>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</si>
  <si>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</si>
  <si>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</si>
  <si>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</si>
  <si>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</si>
  <si>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</si>
  <si>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</si>
  <si>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</si>
  <si>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</si>
  <si>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</si>
  <si>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</si>
  <si>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</si>
  <si>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</si>
  <si>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</si>
  <si>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</si>
  <si>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</si>
  <si>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</si>
  <si>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</si>
  <si>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</si>
  <si>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</si>
  <si>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</si>
  <si>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</si>
  <si>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</si>
  <si>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</si>
  <si>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</si>
  <si>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</si>
  <si>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</si>
  <si>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</si>
  <si>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</si>
  <si>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</si>
  <si>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</si>
  <si>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</si>
  <si>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</si>
  <si>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</si>
  <si>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</si>
  <si>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</si>
  <si>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</si>
  <si>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</si>
  <si>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</si>
  <si>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</si>
  <si>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</si>
  <si>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</si>
  <si>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</si>
  <si>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</si>
  <si>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</si>
  <si>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</si>
  <si>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</si>
  <si>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</si>
  <si>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</si>
  <si>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</si>
  <si>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</si>
  <si>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</si>
  <si>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</si>
  <si>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</si>
  <si>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</si>
  <si>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</si>
  <si>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</si>
  <si>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</si>
  <si>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</si>
  <si>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</si>
  <si>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</si>
  <si>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</si>
  <si>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</si>
  <si>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</si>
  <si>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</si>
  <si>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</si>
  <si>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</si>
  <si>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</si>
  <si>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</si>
  <si>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</si>
  <si>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</si>
  <si>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</si>
  <si>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</si>
  <si>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</si>
  <si>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</si>
  <si>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</si>
  <si>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</si>
  <si>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</si>
  <si>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</si>
  <si>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</si>
  <si>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</si>
  <si>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</si>
  <si>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</si>
  <si>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</si>
  <si>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</si>
  <si>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</si>
  <si>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</si>
  <si>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</si>
  <si>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</si>
  <si>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</si>
  <si>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</si>
  <si>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</si>
  <si>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</si>
  <si>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</si>
  <si>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</si>
  <si>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</si>
  <si>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</si>
  <si>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</si>
  <si>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</si>
  <si>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</si>
  <si>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</si>
  <si>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</si>
  <si>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</si>
  <si>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</si>
  <si>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</si>
  <si>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</si>
  <si>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</si>
  <si>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</si>
  <si>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</si>
  <si>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</si>
  <si>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</si>
  <si>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</si>
  <si>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</si>
  <si>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</si>
  <si>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</si>
  <si>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</si>
  <si>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</si>
  <si>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</si>
  <si>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</si>
  <si>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</si>
  <si>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</si>
  <si>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</si>
  <si>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</si>
  <si>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</si>
  <si>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</si>
  <si>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</si>
  <si>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</si>
  <si>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</si>
  <si>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</si>
  <si>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</si>
  <si>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</si>
  <si>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</si>
  <si>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</si>
  <si>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</si>
  <si>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</si>
  <si>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</si>
  <si>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</si>
  <si>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</si>
  <si>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</si>
  <si>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</si>
  <si>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</si>
  <si>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</si>
  <si>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</si>
  <si>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</si>
  <si>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</si>
  <si>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</si>
  <si>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</si>
  <si>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</si>
  <si>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</si>
  <si>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</si>
  <si>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</si>
  <si>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</si>
  <si>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</si>
  <si>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</si>
  <si>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</si>
  <si>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</si>
  <si>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</si>
  <si>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</si>
  <si>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</si>
  <si>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</si>
  <si>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</si>
  <si>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</si>
  <si>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</si>
  <si>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</si>
  <si>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</si>
  <si>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</si>
  <si>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</si>
  <si>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</si>
  <si>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</si>
  <si>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</si>
  <si>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</si>
  <si>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</si>
  <si>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</si>
  <si>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</si>
  <si>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</si>
  <si>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</si>
  <si>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</si>
  <si>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</si>
  <si>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</si>
  <si>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</si>
  <si>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</si>
  <si>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</si>
  <si>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</si>
  <si>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</si>
  <si>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</si>
  <si>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</si>
  <si>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</si>
  <si>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</si>
  <si>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</si>
  <si>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</si>
  <si>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</si>
  <si>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</si>
  <si>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</si>
  <si>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</si>
  <si>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</si>
  <si>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</si>
  <si>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</si>
  <si>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</si>
  <si>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</si>
  <si>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</si>
  <si>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</si>
  <si>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</si>
  <si>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</si>
  <si>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</si>
  <si>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</si>
  <si>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</si>
  <si>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</si>
  <si>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</si>
  <si>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</si>
  <si>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</si>
  <si>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</si>
  <si>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</si>
  <si>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</si>
  <si>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</si>
  <si>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</si>
  <si>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</si>
  <si>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</si>
  <si>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</si>
  <si>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</si>
  <si>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</si>
  <si>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</si>
  <si>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</si>
  <si>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</si>
  <si>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</si>
  <si>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</si>
  <si>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</si>
  <si>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</si>
  <si>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</si>
  <si>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</si>
  <si>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</si>
  <si>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</si>
  <si>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</si>
  <si>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</si>
  <si>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</si>
  <si>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</si>
  <si>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</si>
  <si>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</si>
  <si>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</si>
  <si>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</si>
  <si>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</si>
  <si>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</si>
  <si>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</si>
  <si>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</si>
  <si>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</si>
  <si>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</si>
  <si>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</si>
  <si>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</si>
  <si>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</si>
  <si>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</si>
  <si>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</si>
  <si>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</si>
  <si>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</si>
  <si>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</si>
  <si>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</si>
  <si>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</si>
  <si>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</si>
  <si>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</si>
  <si>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</si>
  <si>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</si>
  <si>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</si>
  <si>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</si>
  <si>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</si>
  <si>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</si>
  <si>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</si>
  <si>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</si>
  <si>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</si>
  <si>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</si>
  <si>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</si>
  <si>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</si>
  <si>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</si>
  <si>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</si>
  <si>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</si>
  <si>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</si>
  <si>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</si>
  <si>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</si>
  <si>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</si>
  <si>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</si>
  <si>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</si>
  <si>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</si>
  <si>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</si>
  <si>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</si>
  <si>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</si>
  <si>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</si>
  <si>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</si>
  <si>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</si>
  <si>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</si>
  <si>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</si>
  <si>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</si>
  <si>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</si>
  <si>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</si>
  <si>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</si>
  <si>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</si>
  <si>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</si>
  <si>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</si>
  <si>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</si>
  <si>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</si>
  <si>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</si>
  <si>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</si>
  <si>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</si>
  <si>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</si>
  <si>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</si>
  <si>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</si>
  <si>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</si>
  <si>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</si>
  <si>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</si>
  <si>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</si>
  <si>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</si>
  <si>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</si>
  <si>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</si>
  <si>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</si>
  <si>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</si>
  <si>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</si>
  <si>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</si>
  <si>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</si>
  <si>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</si>
  <si>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</si>
  <si>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</si>
  <si>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</si>
  <si>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</si>
  <si>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</si>
  <si>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</si>
  <si>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</si>
  <si>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</si>
  <si>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</si>
  <si>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</si>
  <si>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</si>
  <si>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</si>
  <si>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</si>
  <si>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</si>
  <si>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</si>
  <si>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</si>
  <si>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</si>
  <si>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</si>
  <si>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</si>
  <si>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</si>
  <si>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</si>
  <si>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</si>
  <si>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</si>
  <si>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</si>
  <si>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</si>
  <si>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</si>
  <si>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</si>
  <si>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</si>
  <si>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</si>
  <si>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</si>
  <si>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</si>
  <si>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</si>
  <si>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</si>
  <si>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</si>
  <si>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</si>
  <si>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</si>
  <si>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</si>
  <si>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</si>
  <si>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</si>
  <si>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</si>
  <si>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</si>
  <si>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</si>
  <si>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</si>
  <si>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</si>
  <si>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</si>
  <si>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</si>
  <si>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</si>
  <si>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</si>
  <si>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</si>
  <si>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</si>
  <si>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</si>
  <si>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</si>
  <si>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</si>
  <si>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</si>
  <si>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</si>
  <si>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</si>
  <si>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</si>
  <si>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</si>
  <si>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</si>
  <si>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</si>
  <si>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</si>
  <si>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</si>
  <si>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</si>
  <si>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</si>
  <si>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</si>
  <si>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</si>
  <si>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</si>
  <si>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</si>
  <si>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</si>
  <si>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</si>
  <si>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</si>
  <si>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</si>
  <si>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</si>
  <si>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</si>
  <si>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</si>
  <si>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</si>
  <si>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</si>
  <si>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</si>
  <si>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</si>
  <si>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</si>
  <si>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</si>
  <si>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</si>
  <si>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</si>
  <si>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</si>
  <si>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</si>
  <si>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</si>
  <si>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</si>
  <si>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</si>
  <si>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</si>
  <si>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</si>
  <si>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</si>
  <si>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</si>
  <si>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</si>
  <si>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</si>
  <si>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</si>
  <si>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</si>
  <si>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</si>
  <si>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</si>
  <si>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</si>
  <si>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</si>
  <si>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</si>
  <si>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</si>
  <si>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</si>
  <si>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</si>
  <si>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</si>
  <si>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</si>
  <si>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</si>
  <si>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</si>
  <si>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</si>
  <si>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</si>
  <si>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</si>
  <si>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</si>
  <si>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</si>
  <si>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</si>
  <si>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</si>
  <si>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</si>
  <si>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</si>
  <si>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</si>
  <si>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</si>
  <si>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</si>
  <si>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</si>
  <si>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</si>
  <si>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</si>
  <si>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</si>
  <si>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</si>
  <si>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</si>
  <si>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</si>
  <si>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</si>
  <si>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</si>
  <si>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</si>
  <si>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</si>
  <si>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</si>
  <si>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</si>
  <si>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</si>
  <si>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</si>
  <si>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</si>
  <si>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</si>
  <si>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</si>
  <si>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</si>
  <si>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</si>
  <si>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</si>
  <si>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</si>
  <si>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</si>
  <si>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</si>
  <si>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</si>
  <si>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</si>
  <si>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</si>
  <si>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</si>
  <si>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</si>
  <si>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</si>
  <si>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</si>
  <si>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</si>
  <si>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</si>
  <si>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</si>
  <si>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</si>
  <si>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</si>
  <si>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</si>
  <si>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</si>
  <si>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</si>
  <si>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</si>
  <si>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</si>
  <si>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</si>
  <si>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</si>
  <si>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</si>
  <si>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</si>
  <si>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</si>
  <si>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</si>
  <si>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</si>
  <si>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</si>
  <si>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</si>
  <si>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</si>
  <si>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</si>
  <si>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</si>
  <si>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</si>
  <si>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</si>
  <si>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</si>
  <si>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</si>
  <si>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</si>
  <si>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</si>
  <si>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</si>
  <si>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</si>
  <si>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</si>
  <si>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</si>
  <si>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</si>
  <si>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</si>
  <si>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</si>
  <si>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</si>
  <si>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</si>
  <si>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</si>
  <si>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</si>
  <si>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</si>
  <si>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</si>
  <si>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</si>
  <si>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</si>
  <si>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</si>
  <si>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</si>
  <si>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</si>
  <si>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</si>
  <si>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</si>
  <si>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</si>
  <si>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</si>
  <si>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</si>
  <si>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</si>
  <si>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</si>
  <si>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</si>
  <si>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</si>
  <si>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</si>
  <si>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</si>
  <si>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</si>
  <si>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</si>
  <si>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</si>
  <si>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</si>
  <si>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</si>
  <si>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</si>
  <si>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</si>
  <si>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</si>
  <si>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</si>
  <si>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</si>
  <si>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</si>
  <si>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</si>
  <si>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</si>
  <si>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</si>
  <si>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</si>
  <si>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</si>
  <si>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</si>
  <si>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</si>
  <si>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</si>
  <si>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</si>
  <si>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</si>
  <si>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</si>
  <si>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</si>
  <si>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</si>
  <si>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</si>
  <si>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</si>
  <si>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</si>
  <si>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</si>
  <si>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</si>
  <si>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</si>
  <si>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</si>
  <si>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</si>
  <si>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</si>
  <si>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</si>
  <si>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</si>
  <si>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</si>
  <si>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</si>
  <si>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</si>
  <si>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</si>
  <si>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</si>
  <si>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</si>
  <si>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</si>
  <si>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</si>
  <si>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</si>
  <si>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</si>
  <si>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</si>
  <si>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</si>
  <si>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</si>
  <si>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</si>
  <si>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</si>
  <si>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</si>
  <si>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</si>
  <si>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</si>
  <si>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</si>
  <si>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</si>
  <si>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</si>
  <si>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</si>
  <si>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</si>
  <si>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</si>
  <si>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</si>
  <si>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</si>
  <si>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</si>
  <si>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</si>
  <si>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</si>
  <si>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</si>
  <si>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</si>
  <si>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</si>
  <si>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</si>
  <si>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</si>
  <si>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</si>
  <si>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</si>
  <si>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</si>
  <si>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</si>
  <si>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</si>
  <si>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</si>
  <si>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</si>
  <si>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</si>
  <si>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</si>
  <si>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</si>
  <si>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</si>
  <si>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</si>
  <si>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</si>
  <si>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</si>
  <si>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</si>
  <si>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</si>
  <si>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</si>
  <si>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</si>
  <si>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</si>
  <si>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</si>
  <si>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</si>
  <si>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</si>
  <si>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</si>
  <si>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</si>
  <si>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</si>
  <si>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</si>
  <si>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</si>
  <si>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</si>
  <si>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</si>
  <si>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</si>
  <si>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</si>
  <si>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</si>
  <si>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</si>
  <si>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</si>
  <si>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</si>
  <si>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</si>
  <si>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</si>
  <si>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</si>
  <si>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</si>
  <si>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</si>
  <si>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</si>
  <si>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</si>
  <si>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</si>
  <si>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</si>
  <si>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</si>
  <si>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</si>
  <si>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</si>
  <si>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</si>
  <si>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</si>
  <si>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</si>
  <si>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</si>
  <si>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</si>
  <si>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</si>
  <si>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</si>
  <si>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</si>
  <si>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</si>
  <si>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</si>
  <si>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</si>
  <si>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</si>
  <si>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</si>
  <si>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</si>
  <si>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</si>
  <si>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</si>
  <si>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</si>
  <si>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</si>
  <si>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</si>
  <si>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</si>
  <si>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</si>
  <si>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</si>
  <si>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</si>
  <si>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</si>
  <si>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</si>
  <si>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</si>
  <si>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</si>
  <si>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</si>
  <si>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</si>
  <si>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</si>
  <si>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</si>
  <si>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</si>
  <si>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</si>
  <si>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</si>
  <si>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</si>
  <si>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</si>
  <si>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</si>
  <si>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</si>
  <si>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</si>
  <si>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</si>
  <si>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</si>
  <si>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</si>
  <si>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</si>
  <si>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</si>
  <si>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</si>
  <si>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</si>
  <si>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</si>
  <si>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</si>
  <si>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</si>
  <si>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</si>
  <si>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</si>
  <si>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</si>
  <si>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</si>
  <si>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</si>
  <si>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</si>
  <si>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</si>
  <si>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</si>
  <si>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</si>
  <si>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</si>
  <si>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</si>
  <si>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</si>
  <si>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</si>
  <si>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</si>
  <si>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</si>
  <si>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</si>
  <si>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</si>
  <si>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</si>
  <si>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</si>
  <si>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</si>
  <si>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</si>
  <si>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</si>
  <si>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</si>
  <si>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</si>
  <si>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</si>
  <si>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</si>
  <si>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</si>
  <si>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</si>
  <si>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</si>
  <si>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</si>
  <si>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</si>
  <si>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</si>
  <si>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</si>
  <si>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</si>
  <si>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</si>
  <si>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</si>
  <si>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</si>
  <si>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</si>
  <si>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</si>
  <si>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</si>
  <si>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</si>
  <si>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</si>
  <si>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</si>
  <si>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</si>
  <si>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</si>
  <si>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</si>
  <si>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</si>
  <si>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</si>
  <si>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</si>
  <si>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</si>
  <si>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</si>
  <si>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</si>
  <si>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</si>
  <si>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</si>
  <si>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</si>
  <si>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</si>
  <si>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</si>
  <si>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</si>
  <si>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</si>
  <si>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</si>
  <si>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</si>
  <si>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</si>
  <si>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</si>
  <si>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</si>
  <si>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</si>
  <si>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</si>
  <si>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</si>
  <si>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</si>
  <si>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</si>
  <si>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</si>
  <si>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</si>
  <si>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</si>
  <si>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</si>
  <si>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</si>
  <si>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</si>
  <si>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</si>
  <si>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</si>
  <si>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</si>
  <si>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</si>
  <si>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</si>
  <si>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</si>
  <si>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</si>
  <si>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</si>
  <si>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</si>
  <si>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</si>
  <si>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</si>
  <si>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</si>
  <si>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</si>
  <si>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</si>
  <si>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</si>
  <si>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</si>
  <si>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</si>
  <si>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</si>
  <si>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</si>
  <si>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</si>
  <si>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</si>
  <si>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</si>
  <si>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</si>
  <si>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</si>
  <si>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</si>
  <si>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</si>
  <si>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</si>
  <si>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</si>
  <si>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</si>
  <si>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</si>
  <si>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</si>
  <si>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</si>
  <si>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</si>
  <si>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</si>
  <si>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</si>
  <si>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</si>
  <si>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</si>
  <si>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</si>
  <si>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</si>
  <si>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</si>
  <si>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</si>
  <si>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</si>
  <si>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</si>
  <si>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</si>
  <si>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</si>
  <si>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</si>
  <si>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</si>
  <si>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</si>
  <si>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</si>
  <si>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</si>
  <si>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</si>
  <si>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</si>
  <si>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</si>
  <si>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</si>
  <si>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</si>
  <si>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</si>
  <si>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</si>
  <si>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</si>
  <si>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</si>
  <si>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</si>
  <si>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</si>
  <si>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</si>
  <si>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</si>
  <si>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</si>
  <si>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</si>
  <si>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</si>
  <si>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</si>
  <si>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</si>
  <si>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</si>
  <si>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</si>
  <si>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</si>
  <si>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</si>
  <si>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</si>
  <si>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</si>
  <si>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</si>
  <si>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</si>
  <si>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</si>
  <si>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</si>
  <si>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</si>
  <si>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</si>
  <si>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</si>
  <si>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</si>
  <si>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</si>
  <si>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</si>
  <si>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</si>
  <si>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</si>
  <si>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</si>
  <si>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</si>
  <si>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</si>
  <si>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</si>
  <si>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</si>
  <si>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</si>
  <si>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</si>
  <si>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</si>
  <si>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</si>
  <si>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</si>
  <si>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</si>
  <si>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</si>
  <si>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</si>
  <si>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</si>
  <si>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</si>
  <si>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</si>
  <si>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</si>
  <si>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</si>
  <si>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</si>
  <si>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</si>
  <si>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</si>
  <si>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</si>
  <si>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</si>
  <si>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</si>
  <si>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</si>
  <si>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</si>
  <si>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</si>
  <si>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</si>
  <si>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</si>
  <si>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</si>
  <si>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</si>
  <si>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</si>
  <si>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</si>
  <si>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</si>
  <si>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</si>
  <si>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</si>
  <si>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</si>
  <si>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</si>
  <si>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</si>
  <si>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</si>
  <si>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</si>
  <si>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</si>
  <si>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</si>
  <si>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</si>
  <si>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</si>
  <si>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</si>
  <si>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</si>
  <si>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</si>
  <si>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</si>
  <si>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</si>
  <si>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</si>
  <si>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</si>
  <si>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</si>
  <si>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</si>
  <si>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</si>
  <si>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</si>
  <si>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</si>
  <si>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</si>
  <si>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</si>
  <si>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</si>
  <si>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</si>
  <si>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</si>
  <si>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</si>
  <si>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</si>
  <si>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</si>
  <si>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</si>
  <si>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</si>
  <si>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</si>
  <si>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</si>
  <si>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</si>
  <si>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</si>
  <si>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</si>
  <si>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</si>
  <si>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</si>
  <si>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</si>
  <si>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</si>
  <si>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</si>
  <si>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</si>
  <si>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</si>
  <si>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</si>
  <si>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</si>
  <si>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</si>
  <si>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</si>
  <si>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</si>
  <si>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</si>
  <si>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</si>
  <si>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</si>
  <si>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</si>
  <si>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</si>
  <si>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</si>
  <si>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</si>
  <si>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</si>
  <si>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</si>
  <si>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</si>
  <si>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</si>
  <si>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</si>
  <si>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</si>
  <si>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</si>
  <si>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</si>
  <si>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</si>
  <si>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</si>
  <si>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</si>
  <si>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</si>
  <si>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</si>
  <si>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</si>
  <si>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</si>
  <si>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</si>
  <si>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</si>
  <si>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</si>
  <si>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</si>
  <si>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</si>
  <si>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</si>
  <si>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</si>
  <si>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</si>
  <si>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</si>
  <si>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</si>
  <si>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</si>
  <si>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</si>
  <si>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</si>
  <si>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</si>
  <si>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</si>
  <si>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</si>
  <si>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</si>
  <si>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</si>
  <si>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</si>
  <si>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</si>
  <si>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</si>
  <si>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</si>
  <si>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</si>
  <si>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</si>
  <si>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</si>
  <si>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</si>
  <si>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</si>
  <si>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</si>
  <si>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</si>
  <si>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</si>
  <si>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</si>
  <si>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</si>
  <si>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</si>
  <si>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</si>
  <si>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</si>
  <si>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</si>
  <si>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</si>
  <si>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</si>
  <si>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</si>
  <si>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</si>
  <si>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</si>
  <si>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</si>
  <si>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</si>
  <si>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</si>
  <si>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</si>
  <si>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</si>
  <si>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</si>
  <si>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</si>
  <si>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</si>
  <si>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</si>
  <si>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</si>
  <si>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</si>
  <si>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</si>
  <si>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</si>
  <si>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</si>
  <si>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</si>
  <si>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</si>
  <si>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</si>
  <si>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</si>
  <si>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</si>
  <si>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</si>
  <si>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</si>
  <si>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</si>
  <si>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</si>
  <si>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</si>
  <si>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</si>
  <si>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</si>
  <si>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</si>
  <si>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</si>
  <si>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</si>
  <si>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</si>
  <si>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</si>
  <si>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</si>
  <si>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</si>
  <si>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</si>
  <si>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</si>
  <si>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</si>
  <si>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</si>
  <si>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</si>
  <si>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</si>
  <si>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</si>
  <si>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</si>
  <si>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</si>
  <si>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</si>
  <si>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</si>
  <si>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</si>
  <si>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</si>
  <si>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</si>
  <si>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</si>
  <si>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</si>
  <si>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</si>
  <si>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</si>
  <si>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</si>
  <si>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</si>
  <si>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</si>
  <si>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</si>
  <si>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</si>
  <si>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</si>
  <si>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</si>
  <si>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</si>
  <si>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</si>
  <si>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</si>
  <si>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</si>
  <si>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</si>
  <si>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</si>
  <si>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</si>
  <si>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</si>
  <si>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</si>
  <si>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</si>
  <si>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</si>
  <si>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</si>
  <si>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</si>
  <si>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</si>
  <si>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</si>
  <si>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</si>
  <si>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</si>
  <si>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</si>
  <si>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</si>
  <si>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</si>
  <si>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</si>
  <si>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</si>
  <si>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</si>
  <si>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</si>
  <si>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</si>
  <si>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</si>
  <si>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</si>
  <si>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</si>
  <si>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</si>
  <si>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</si>
  <si>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</si>
  <si>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</si>
  <si>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</si>
  <si>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</si>
  <si>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</si>
  <si>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</si>
  <si>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</si>
  <si>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</si>
  <si>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</si>
  <si>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</si>
  <si>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</si>
  <si>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</si>
  <si>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</si>
  <si>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</si>
  <si>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</si>
  <si>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</si>
  <si>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</si>
  <si>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</si>
  <si>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</si>
  <si>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</si>
  <si>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</si>
  <si>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</si>
  <si>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</si>
  <si>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</si>
  <si>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</si>
  <si>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</si>
  <si>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</si>
  <si>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</si>
  <si>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</si>
  <si>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</si>
  <si>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</si>
  <si>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</si>
  <si>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</si>
  <si>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</si>
  <si>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</si>
  <si>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</si>
  <si>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</si>
  <si>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</si>
  <si>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</si>
  <si>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</si>
  <si>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</si>
  <si>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</si>
  <si>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</si>
  <si>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</si>
  <si>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</si>
  <si>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</si>
  <si>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</si>
  <si>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</si>
  <si>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</si>
  <si>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</si>
  <si>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</si>
  <si>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</si>
  <si>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</si>
  <si>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</si>
  <si>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</si>
  <si>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</si>
  <si>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</si>
  <si>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</si>
  <si>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</si>
  <si>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</si>
  <si>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</si>
  <si>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</si>
  <si>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</si>
  <si>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</si>
  <si>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</si>
  <si>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</si>
  <si>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</si>
  <si>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</si>
  <si>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</si>
  <si>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</si>
  <si>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</si>
  <si>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</si>
  <si>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</si>
  <si>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</si>
  <si>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</si>
  <si>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</si>
  <si>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</si>
  <si>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</si>
  <si>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</si>
  <si>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</si>
  <si>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</si>
  <si>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</si>
  <si>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</si>
  <si>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</si>
  <si>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</si>
  <si>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</si>
  <si>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</si>
  <si>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</si>
  <si>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</si>
  <si>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</si>
  <si>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</si>
  <si>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</si>
  <si>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</si>
  <si>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</si>
  <si>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</si>
  <si>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</si>
  <si>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</si>
  <si>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</si>
  <si>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</si>
  <si>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</si>
  <si>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</si>
  <si>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</si>
  <si>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</si>
  <si>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</si>
  <si>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</si>
  <si>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</si>
  <si>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</si>
  <si>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</si>
  <si>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</si>
  <si>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</si>
  <si>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</si>
  <si>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</si>
  <si>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</si>
  <si>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</si>
  <si>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</si>
  <si>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</si>
  <si>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</si>
  <si>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</si>
  <si>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</si>
  <si>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</si>
  <si>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</si>
  <si>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</si>
  <si>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</si>
  <si>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</si>
  <si>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</si>
  <si>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</si>
  <si>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</si>
  <si>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</si>
  <si>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</si>
  <si>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</si>
  <si>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</si>
  <si>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</si>
  <si>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</si>
  <si>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</si>
  <si>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</si>
  <si>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</si>
  <si>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</si>
  <si>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</si>
  <si>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</si>
  <si>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</si>
  <si>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</si>
  <si>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</si>
  <si>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</si>
  <si>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</si>
  <si>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</si>
  <si>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</si>
  <si>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</si>
  <si>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</si>
  <si>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</si>
  <si>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</si>
  <si>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</si>
  <si>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</si>
  <si>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</si>
  <si>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</si>
  <si>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</si>
  <si>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</si>
  <si>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</si>
  <si>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</si>
  <si>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</si>
  <si>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</si>
  <si>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</si>
  <si>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</si>
  <si>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</si>
  <si>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</si>
  <si>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</si>
  <si>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</si>
  <si>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</si>
  <si>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</si>
  <si>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</si>
  <si>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</si>
  <si>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</si>
  <si>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</si>
  <si>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</si>
  <si>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</si>
  <si>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</si>
  <si>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</si>
  <si>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</si>
  <si>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</si>
  <si>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</si>
  <si>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</si>
  <si>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</si>
  <si>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</si>
  <si>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</si>
  <si>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</si>
  <si>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</si>
  <si>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</si>
  <si>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</si>
  <si>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</si>
  <si>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</si>
  <si>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</si>
  <si>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</si>
  <si>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</si>
  <si>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</si>
  <si>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</si>
  <si>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</si>
  <si>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</si>
  <si>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</si>
  <si>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</si>
  <si>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</si>
  <si>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</si>
  <si>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</si>
  <si>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</si>
  <si>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</si>
  <si>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</si>
  <si>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</si>
  <si>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</si>
  <si>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</si>
  <si>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</si>
  <si>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</si>
  <si>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</si>
  <si>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</si>
  <si>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</si>
  <si>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</si>
  <si>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</si>
  <si>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</si>
  <si>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</si>
  <si>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</si>
  <si>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</si>
  <si>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</si>
  <si>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</si>
  <si>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</si>
  <si>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</si>
  <si>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</si>
  <si>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</si>
  <si>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</si>
  <si>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</si>
  <si>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</si>
  <si>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</si>
  <si>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</si>
  <si>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</si>
  <si>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</si>
  <si>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</si>
  <si>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</si>
  <si>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</si>
  <si>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</si>
  <si>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</si>
  <si>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</si>
  <si>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</si>
  <si>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</si>
  <si>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</si>
  <si>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</si>
  <si>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</si>
  <si>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</si>
  <si>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</si>
  <si>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</si>
  <si>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</si>
  <si>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</si>
  <si>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</si>
  <si>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</si>
  <si>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</si>
  <si>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</si>
  <si>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</si>
  <si>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</si>
  <si>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</si>
  <si>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</si>
  <si>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</si>
  <si>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</si>
  <si>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</si>
  <si>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</si>
  <si>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</si>
  <si>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</si>
  <si>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</si>
  <si>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</si>
  <si>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</si>
  <si>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</si>
  <si>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</si>
  <si>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</si>
  <si>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</si>
  <si>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</si>
  <si>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</si>
  <si>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</si>
  <si>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</si>
  <si>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</si>
  <si>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</si>
  <si>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</si>
  <si>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</si>
  <si>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</si>
  <si>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</si>
  <si>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</si>
  <si>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</si>
  <si>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</si>
  <si>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</si>
  <si>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</si>
  <si>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</si>
  <si>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</si>
  <si>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</si>
  <si>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</si>
  <si>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</si>
  <si>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</si>
  <si>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</si>
  <si>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</si>
  <si>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</si>
  <si>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</si>
  <si>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</si>
  <si>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</si>
  <si>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</si>
  <si>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</si>
  <si>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</si>
  <si>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</si>
  <si>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</si>
  <si>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</si>
  <si>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</si>
  <si>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</si>
  <si>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</si>
  <si>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</si>
  <si>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</si>
  <si>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</si>
  <si>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</si>
  <si>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</si>
  <si>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</si>
  <si>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</si>
  <si>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</si>
  <si>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</si>
  <si>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</si>
  <si>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</si>
  <si>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</si>
  <si>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</si>
  <si>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</si>
  <si>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</si>
  <si>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</si>
  <si>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</si>
  <si>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</si>
  <si>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</si>
  <si>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</si>
  <si>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</si>
  <si>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</si>
  <si>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</si>
  <si>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</si>
  <si>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</si>
  <si>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</si>
  <si>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</si>
  <si>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</si>
  <si>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</si>
  <si>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</si>
  <si>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</si>
  <si>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</si>
  <si>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</si>
  <si>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</si>
  <si>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</si>
  <si>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</si>
  <si>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</si>
  <si>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</si>
  <si>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</si>
  <si>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</si>
  <si>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</si>
  <si>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</si>
  <si>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</si>
  <si>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</si>
  <si>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</si>
  <si>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</si>
  <si>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</si>
  <si>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</si>
  <si>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</si>
  <si>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</si>
  <si>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</si>
  <si>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</si>
  <si>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</si>
  <si>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</si>
  <si>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</si>
  <si>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</si>
  <si>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</si>
  <si>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</si>
  <si>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</si>
  <si>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</si>
  <si>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</si>
  <si>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</si>
  <si>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</si>
  <si>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</si>
  <si>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</si>
  <si>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</si>
  <si>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</si>
  <si>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</si>
  <si>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</si>
  <si>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</si>
  <si>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</si>
  <si>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</si>
  <si>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</si>
  <si>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</si>
  <si>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</si>
  <si>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</si>
  <si>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</si>
  <si>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</si>
  <si>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</si>
  <si>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</si>
  <si>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</si>
  <si>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</si>
  <si>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</si>
  <si>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</si>
  <si>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</si>
  <si>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</si>
  <si>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</si>
  <si>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</si>
  <si>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</si>
  <si>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</si>
  <si>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</si>
  <si>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</si>
  <si>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</si>
  <si>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</si>
  <si>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</si>
  <si>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</si>
  <si>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</si>
  <si>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</si>
  <si>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</si>
  <si>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</si>
  <si>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</si>
  <si>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</si>
  <si>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</si>
  <si>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</si>
  <si>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</si>
  <si>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</si>
  <si>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</si>
  <si>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</si>
  <si>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</si>
  <si>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</si>
  <si>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</si>
  <si>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</si>
  <si>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</si>
  <si>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</si>
  <si>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</si>
  <si>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</si>
  <si>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</si>
  <si>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</si>
  <si>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</si>
  <si>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</si>
  <si>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</si>
  <si>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</si>
  <si>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</si>
  <si>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</si>
  <si>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</si>
  <si>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</si>
  <si>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</si>
  <si>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</si>
  <si>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</si>
  <si>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</si>
  <si>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</si>
  <si>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</si>
  <si>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</si>
  <si>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</si>
  <si>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</si>
  <si>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</si>
  <si>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</si>
  <si>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</si>
  <si>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</si>
  <si>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</si>
  <si>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</si>
  <si>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</si>
  <si>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</si>
  <si>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</si>
  <si>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</si>
  <si>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</si>
  <si>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</si>
  <si>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</si>
  <si>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</si>
  <si>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</si>
  <si>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</si>
  <si>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</si>
  <si>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</si>
  <si>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</si>
  <si>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</si>
  <si>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</si>
  <si>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</si>
  <si>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</si>
  <si>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</si>
  <si>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</si>
  <si>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</si>
  <si>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</si>
  <si>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</si>
  <si>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</si>
  <si>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</si>
  <si>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</si>
  <si>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</si>
  <si>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</si>
  <si>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</si>
  <si>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</si>
  <si>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</si>
  <si>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</si>
  <si>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</si>
  <si>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</si>
  <si>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</si>
  <si>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</si>
  <si>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</si>
  <si>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</si>
  <si>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</si>
  <si>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</si>
  <si>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</si>
  <si>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</si>
  <si>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</si>
  <si>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</si>
  <si>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</si>
  <si>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</si>
  <si>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</si>
  <si>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</si>
  <si>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</si>
  <si>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</si>
  <si>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</si>
  <si>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</si>
  <si>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</si>
  <si>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</si>
  <si>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</si>
  <si>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</si>
  <si>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</si>
  <si>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</si>
  <si>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</si>
  <si>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</si>
  <si>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</si>
  <si>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</si>
  <si>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</si>
  <si>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</si>
  <si>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</si>
  <si>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</si>
  <si>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</si>
  <si>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</si>
  <si>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</si>
  <si>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</si>
  <si>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</si>
  <si>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</si>
  <si>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</si>
  <si>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</si>
  <si>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</si>
  <si>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</si>
  <si>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</si>
  <si>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</si>
  <si>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</si>
  <si>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</si>
  <si>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</si>
  <si>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</si>
  <si>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</si>
  <si>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</si>
  <si>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</si>
  <si>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</si>
  <si>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</si>
  <si>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</si>
  <si>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</si>
  <si>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</si>
  <si>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</si>
  <si>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</si>
  <si>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</si>
  <si>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</si>
  <si>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</si>
  <si>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</si>
  <si>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</si>
  <si>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</si>
  <si>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</si>
  <si>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</si>
  <si>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</si>
  <si>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</si>
  <si>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</si>
  <si>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</si>
  <si>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</si>
  <si>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</si>
  <si>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</si>
  <si>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</si>
  <si>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</si>
  <si>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</si>
  <si>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</si>
  <si>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</si>
  <si>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</si>
  <si>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</si>
  <si>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</si>
  <si>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</si>
  <si>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</si>
  <si>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</si>
  <si>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</si>
  <si>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</si>
  <si>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</si>
  <si>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</si>
  <si>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PCM-20251106-00000756</t>
  </si>
  <si>
    <t xml:space="preserve">EM team on the way ETA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</si>
  <si>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</si>
  <si>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</si>
  <si>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</si>
  <si>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</si>
  <si>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</si>
  <si>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</si>
  <si>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</si>
  <si>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</si>
  <si>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</si>
  <si>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</si>
  <si>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</si>
  <si>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</si>
  <si>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</si>
  <si>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</si>
  <si>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</si>
  <si>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</si>
  <si>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</si>
  <si>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</si>
  <si>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</si>
  <si>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</si>
  <si>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</si>
  <si>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</si>
  <si>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</si>
  <si>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</si>
  <si>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</si>
  <si>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</si>
  <si>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</si>
  <si>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</si>
  <si>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</si>
  <si>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</si>
  <si>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</si>
  <si>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</si>
  <si>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</si>
  <si>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</si>
  <si>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</si>
  <si>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</si>
  <si>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</si>
  <si>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</si>
  <si>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</si>
  <si>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</si>
  <si>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</si>
  <si>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</si>
  <si>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</si>
  <si>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</si>
  <si>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</si>
  <si>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</si>
  <si>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</si>
  <si>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</si>
  <si>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</si>
  <si>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</si>
  <si>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</si>
  <si>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</si>
  <si>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</si>
  <si>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</si>
  <si>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</si>
  <si>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</si>
  <si>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</si>
  <si>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</si>
  <si>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</si>
  <si>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</si>
  <si>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</si>
  <si>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</si>
  <si>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</si>
  <si>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</si>
  <si>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</si>
  <si>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</si>
  <si>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</si>
  <si>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</si>
  <si>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</si>
  <si>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</si>
  <si>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</si>
  <si>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</si>
  <si>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</si>
  <si>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</si>
  <si>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</si>
  <si>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</si>
  <si>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</si>
  <si>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</si>
  <si>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</si>
  <si>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</si>
  <si>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</si>
  <si>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</si>
  <si>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riy0822</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</si>
  <si>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</si>
  <si>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</si>
  <si>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</si>
  <si>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</si>
  <si>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</si>
  <si>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</si>
  <si>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</si>
  <si>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ETA 60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</si>
  <si>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</si>
  <si>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</si>
  <si>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</si>
  <si>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</si>
  <si>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</si>
  <si>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</si>
  <si>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</si>
  <si>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</si>
  <si>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 xml:space="preserve">Team facing access issue as Neighbors stop the team to connect PG // EM team at site checking </t>
  </si>
  <si>
    <t xml:space="preserve">TT-20251106-00701 </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</si>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</sst>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32" dataDxfId="31" headerRowBorderDxfId="29" tableBorderDxfId="30" totalsRowBorderDxfId="28">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1" totalsRowShown="0" headerRowDxfId="15" dataDxfId="14" headerRowBorderDxfId="12" tableBorderDxfId="13">
  <autoFilter ref="A1:L3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8" sqref="D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304.50570451388921</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1.0510164351799176</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1</v>
      </c>
      <c r="D4" s="123" t="s">
        <v>14196</v>
      </c>
      <c r="E4" s="124" t="s">
        <v>39021</v>
      </c>
      <c r="F4" s="125">
        <v>45967.406469907408</v>
      </c>
      <c r="G4" s="126">
        <f ca="1">IFERROR(NOW()-F4,"")</f>
        <v>4.7659953699621838E-2</v>
      </c>
      <c r="H4" s="125">
        <v>45967.401585648149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45967.454129861108</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45967.454129861108</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45967.454129861108</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45967.454129861108</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45967.454129861108</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45967.454129861108</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45967.454129861108</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45967.454129861108</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45967.454129861108</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45967.454129861108</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45967.454129861108</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45967.454129861108</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45967.454129861108</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45967.454129861108</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45967.454129861108</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45967.454129861108</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45967.454129861108</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45967.454129861108</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45967.454129861108</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45967.454129861108</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45967.454129861108</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45967.454129861108</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45967.454129861108</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45967.454129861108</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45967.454129861108</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45967.454129861108</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45967.454129861108</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45967.454129861108</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45967.454129861108</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45967.454129861108</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45967.454129861108</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45967.454129861108</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45967.454129861108</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45967.454129861108</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45967.454129861108</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45967.454129861108</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45967.454129861108</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45967.454129861108</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45967.454129861108</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45967.454129861108</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45967.454129861108</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45967.454129861108</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45967.454129861108</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45967.454129861108</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45967.454129861108</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45967.454129861108</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45967.454129861108</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45967.454129861108</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45967.454129861108</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45967.454129861108</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45967.454129861108</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45967.454129861108</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45967.454129861108</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45967.454129861108</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45967.454129861108</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45967.454129861108</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45967.454129861108</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45967.454129861108</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45967.454129861108</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45967.454129861108</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45967.454129861108</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45967.454129861108</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45967.454129861108</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45967.454129861108</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45967.454129861108</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45967.454129861108</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45967.454129861108</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45967.454129861108</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45967.454129861108</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45967.454129861108</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45967.454129861108</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45967.454129861108</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45967.454129861108</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45967.454129861108</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45967.454129861108</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45967.454129861108</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45967.454129861108</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45967.454129861108</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45967.454129861108</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45967.454129861108</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45967.454129861108</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45967.454129861108</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45967.454129861108</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45967.454129861108</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2A979D1D-B0DC-4D2A-90B0-75832E93324C}"/>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142.45429247685388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45967.454129861108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39109</v>
      </c>
      <c r="E5" s="103"/>
      <c r="F5" s="104"/>
      <c r="G5" s="105">
        <f ca="1">IFERROR(NOW()-F5,"-")</f>
        <v>45967.454129861108</v>
      </c>
      <c r="H5" s="10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45967.454129861108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45967.454129861108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45967.454129861108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45967.454129861108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45967.454129861108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45967.454129861108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45967.454129861108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45967.454129861108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45967.454129861108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45967.454129861108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45967.454129861108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45967.454129861108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45967.454129861108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45967.454129861108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45967.454129861108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45967.454129861108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45967.454129861108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45967.454129861108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45967.454129861108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45967.454129861108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45967.454129861108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45967.454129861108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45967.454129861108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45967.454129861108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45967.454129861108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45967.454129861108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45967.454129861108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45967.454129861108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45967.454129861108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45967.454129861108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45967.454129861108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45967.454129861108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45967.454129861108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45967.454129861108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45967.454129861108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45967.454129861108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45967.454129861108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45967.454129861108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45967.454129861108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45967.454129861108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45967.454129861108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45967.454129861108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45967.454129861108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45967.454129861108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45967.454129861108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45967.454129861108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45967.454129861108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45967.454129861108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45967.454129861108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45967.454129861108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45967.454129861108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45967.454129861108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45967.454129861108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45967.454129861108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45967.454129861108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45967.454129861108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45967.454129861108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45967.454129861108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45967.454129861108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45967.454129861108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45967.454129861108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45967.454129861108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45967.454129861108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45967.454129861108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45967.454129861108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45967.454129861108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45967.454129861108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45967.454129861108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45967.454129861108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45967.454129861108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45967.454129861108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45967.454129861108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45967.454129861108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45967.454129861108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45967.454129861108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45967.454129861108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45967.454129861108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45967.454129861108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45967.454129861108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45967.454129861108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45967.454129861108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45967.454129861108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45967.454129861108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45967.454129861108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45967.454129861108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45967.454129861108</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45967.454130439815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45967.454130439815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45967.454130439815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45967.454130439815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45967.454130439815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45967.454130439815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45967.454130439815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45967.454130439815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45967.454130439815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45967.454130439815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45967.454130439815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45967.454130439815</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45967.454130439815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45967.454130439815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45967.454130439815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45967.454130439815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45967.454130439815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45967.454130439815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45967.454130439815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45967.454130439815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45967.454130439815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45967.454130439815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45967.454130439815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45967.454130439815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45967.454130439815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45967.454130439815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45967.454130439815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45967.454130439815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45967.454130439815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45967.454130439815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45967.454130439815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45967.454130439815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45967.454130439815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45967.454130439815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45967.454130439815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45967.454130439815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45967.454130439815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45967.454130439815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45967.454130439815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45967.454130439815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45967.454130439815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45967.454130439815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45967.454130439815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45967.454130439815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45967.454130439815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45967.454130439815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45967.454130439815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45967.454130439815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45967.454130439815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45967.454130439815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45967.454130439815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45967.454130439815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45967.454130439815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45967.454130439815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45967.454130439815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45967.454130439815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45967.454130439815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45967.454130439815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45967.454130439815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45967.454130439815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45967.454130439815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45967.454130439815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45967.454130439815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45967.454130439815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45967.454130439815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45967.454130439815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45967.454130439815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45967.454130439815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45967.454130439815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45967.454130439815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45967.454130439815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45967.454130439815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45967.454130439815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45967.454130439815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45967.454130439815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45967.454130439815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45967.454130439815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45967.454130439815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45967.454130439815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45967.454130439815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45967.454130439815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45967.454130439815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45967.454130439815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45967.454130439815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45967.454130439815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45967.454130439815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45967.454130439815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45967.454130439815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45967.454130439815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45967.454130439815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45967.454130439815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45967.454130439815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45967.454130439815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45967.454130439815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45967.454130439815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45967.454130439815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45967.454130439815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45967.454130439815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45967.454130439815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45967.454130439815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45967.454130439815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45967.454130439815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45967.454130439815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45967.454130439815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45967.454130439815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45967.454130439815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45967.454130439815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45967.454130439815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45967.454130439815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45967.454130439815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45967.454130439815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45967.454130439815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45967.454130439815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45967.454130439815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45967.454130439815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45967.454130439815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45967.454130439815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45967.454130439815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45967.454130439815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45967.454130439815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45967.454130439815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45967.454130439815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45967.454130439815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45967.454130439815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45967.454130439815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45967.454130439815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45967.454130439815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45967.454130439815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45967.454130439815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45967.454130439815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45967.454130439815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45967.454130439815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45967.454130439815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45967.454130439815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45967.454130439815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45967.454130439815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45967.454130439815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45967.454130439815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45967.454130439815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45967.454130439815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45967.454130439815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45967.454130439815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45967.454130439815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45967.454130439815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45967.454130439815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45967.454130439815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45967.454130439815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45967.454130439815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45967.454130439815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45967.454130439815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45967.454130439815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45967.454130439815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45967.454130439815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45967.454130439815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45967.454130439815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45967.454130439815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45967.454130439815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45967.454130439815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45967.454130439815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45967.454130439815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45967.454130439815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45967.454130439815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45967.454130439815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45967.454130439815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45967.454130439815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45967.454130439815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45967.454130439815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45967.454130439815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45967.454130439815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45967.454130439815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45967.454130439815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45967.454130439815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45967.454130439815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45967.454130439815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45967.454130439815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45967.454130439815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45967.454130439815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45967.454130439815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45967.454130439815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45967.454130439815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45967.454130439815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45967.454130439815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45967.454130439815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45967.454130439815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45967.454130439815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45967.454130439815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45967.454130439815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45967.454130439815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45967.454130439815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45967.454130439815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45967.454130439815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45967.454130439815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45967.454130439815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45967.454130439815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45967.454130439815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45967.454130439815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45967.454130439815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45967.454130439815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45967.454130439815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45967.454130439815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45967.454130439815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45967.454130439815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45967.454130439815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45967.454130439815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45967.454130439815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45967.454130439815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45967.454130439815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45967.454130439815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45967.454130439815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45967.454130439815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45967.454130439815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45967.454130439815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45967.454130439815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45967.454130439815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45967.454130439815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45967.454130439815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45967.454130439815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45967.454130439815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45967.454130439815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45967.454130439815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45967.454130439815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45967.454130439815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45967.454130439815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45967.454130439815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45967.454130439815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45967.454130439815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45967.454130439815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45967.454130439815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45967.454130439815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45967.454130439815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45967.454130439815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45967.454130439815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45967.454130439815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45967.454130439815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45967.454130439815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45967.454130439815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45967.454130439815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45967.454130439815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45967.454130439815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45967.454130439815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45967.454130439815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45967.454130439815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45967.454130439815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45967.454130439815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45967.454130439815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45967.454130439815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45967.454130439815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45967.454130439815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45967.454130439815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45967.454130439815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45967.454130439815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45967.454130439815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45967.454130439815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45967.454130439815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45967.454130439815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45967.454130439815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45967.454130439815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45967.454130439815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45967.454130439815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45967.454130439815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45967.454130439815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45967.454130439815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45967.454130439815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45967.454130439815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45967.454130439815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45967.454130439815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45967.454130439815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45967.454130439815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45967.454130439815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45967.454130439815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45967.454130439815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45967.454130439815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45967.454130439815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45967.454130439815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45967.454130439815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45967.454130439815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45967.454130439815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45967.454130439815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45967.454130439815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45967.454130439815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45967.454130439815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45967.454130439815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45967.454130439815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45967.454130439815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45967.454130439815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45967.454130439815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45967.454130439815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45967.454130439815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45967.454130439815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45967.454130439815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45967.454130439815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45967.454130439815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45967.454130439815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45967.454130439815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45967.454130439815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45967.454130439815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45967.454130439815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45967.454130439815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45967.454130439815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45967.454130439815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45967.454130439815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45967.454130439815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45967.454130439815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45967.454130439815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45967.454130439815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45967.454130439815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45967.454130439815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45967.454130439815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45967.454130439815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45967.454130439815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45967.454130439815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45967.454130439815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45967.454130439815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45967.454130439815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45967.454130439815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45967.454130439815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45967.454130439815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45967.454130439815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45967.454130439815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45967.454130439815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45967.454130439815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45967.454130439815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45967.454130439815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45967.454130439815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45967.454130439815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45967.454130439815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45967.454130439815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45967.454130439815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45967.454130439815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45967.454130439815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45967.454130439815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45967.454130439815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45967.454130439815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45967.454130439815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45967.454130439815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45967.454130439815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45967.454130439815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45967.454130439815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45967.454130439815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45967.454130439815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45967.454130439815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45967.454130439815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45967.454130439815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45967.454130439815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45967.454130439815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45967.454130439815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45967.454130439815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45967.454130439815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45967.454130439815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45967.454130439815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45967.454130439815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45967.454130439815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45967.454130439815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45967.454130439815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45967.454130439815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45967.454130439815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45967.454130439815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45967.454130439815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45967.454130439815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45967.454130439815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45967.454130439815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45967.454130439815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45967.454130439815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45967.454130439815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45967.454130439815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45967.454130439815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45967.454130439815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45967.454130439815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45967.454130439815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45967.454130439815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45967.454130439815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45967.454130439815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45967.454130439815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45967.454130439815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45967.454130439815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45967.454130439815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45967.454130439815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45967.454130439815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45967.454130439815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45967.454130439815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45967.454130439815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45967.454130439815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45967.454130439815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45967.454130439815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45967.454130439815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45967.454130439815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45967.454130439815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45967.454130439815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45967.454130439815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45967.454130439815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45967.454130439815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45967.454130439815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45967.454130439815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45967.454130439815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45967.454130439815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45967.454130439815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45967.454130439815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45967.454130439815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45967.454130439815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45967.454130439815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45967.454130439815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45967.454130439815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45967.454130439815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45967.454130439815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45967.454130439815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45967.454130439815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45967.454130439815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45967.454130439815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45967.454130439815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45967.454130439815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45967.454130439815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45967.454130439815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45967.454130439815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45967.454130439815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45967.454130439815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45967.454130439815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45967.454130439815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45967.454130439815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45967.454130439815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45967.454130439815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45967.454130439815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45967.454130439815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45967.454130439815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45967.454130439815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45967.454130439815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45967.454130439815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45967.454130439815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45967.454130439815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45967.454130439815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45967.454130439815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45967.454130439815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45967.454130439815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45967.454130439815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45967.454130439815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45967.454130439815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45967.454130439815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45967.454130439815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45967.454130439815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45967.454130439815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45967.454130439815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45967.454130439815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45967.454130439815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45967.454130439815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45967.454130439815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45967.454130439815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45967.454130439815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45967.454130439815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45967.454130439815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45967.454130439815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45967.454130439815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45967.454130439815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45967.454130439815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45967.454130439815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45967.454130439815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45967.454130439815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45967.454130439815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45967.454130439815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45967.454130439815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45967.454130439815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45967.454130439815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45967.454130439815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45967.454130439815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45967.454130439815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45967.454130439815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45967.454130439815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45967.454130439815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45967.454130439815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45967.454130439815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45967.454130439815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45967.454130439815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45967.454130439815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45967.454130439815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45967.454130439815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45967.454130439815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45967.454130439815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45967.454130439815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45967.454130439815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45967.454130439815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45967.454130439815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45967.454130439815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45967.454130439815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45967.454130439815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45967.454130439815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45967.454130439815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45967.454130439815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45967.454130439815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45967.454130439815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45967.454130439815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45967.454130439815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45967.454130439815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45967.454130439815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45967.454130439815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45967.454130439815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45967.454130439815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45967.454130439815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45967.454130439815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45967.454130439815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45967.454130439815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45967.454130439815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45967.454130439815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45967.454130439815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45967.454130439815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45967.454130439815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45967.454130439815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45967.454130439815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45967.454130439815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45967.454130439815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45967.454130439815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45967.454130439815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45967.454130439815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45967.454130439815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45967.454130439815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45967.454130439815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45967.454130439815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45967.454130439815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45967.454130439815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45967.454130439815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45967.454130439815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45967.454130439815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45967.454130439815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45967.454130439815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45967.454130439815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45967.454130439815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45967.454130439815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45967.454130439815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45967.454130439815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45967.454130439815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45967.454130439815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45967.454130439815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45967.454130439815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45967.454130439815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45967.454130439815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45967.454130439815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45967.454130439815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45967.454130439815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45967.454130439815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45967.454130439815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45967.454130439815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45967.454130439815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45967.454130439815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45967.454130439815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45967.454130439815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45967.454130439815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45967.454130439815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45967.454130439815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45967.454130439815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45967.454130439815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45967.454130439815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45967.454130439815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45967.454130439815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45967.454130439815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45967.454130439815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45967.454130439815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45967.454130439815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45967.454130439815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45967.454130439815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45967.454130439815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45967.454130439815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45967.454130439815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45967.454130439815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45967.454130439815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45967.454130439815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45967.454130439815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45967.454130439815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45967.454130439815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45967.454130439815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45967.454130439815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45967.454130439815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45967.454130439815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45967.454130439815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45967.454130439815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45967.454130439815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45967.454130439815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45967.454130439815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45967.454130439815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45967.454130439815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45967.454130439815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45967.454130439815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45967.454130439815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45967.454130439815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45967.454130439815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45967.454130439815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45967.454130439815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45967.454130439815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45967.454130439815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45967.454130439815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45967.454130439815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45967.454130439815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45967.454130439815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45967.454130439815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45967.454130439815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45967.454130439815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45967.454130439815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45967.454130439815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45967.454130439815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45967.454130439815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45967.454130439815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45967.454130439815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45967.454130439815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45967.454130439815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45967.454130439815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45967.454130439815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45967.454130439815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45967.454130439815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45967.454130439815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45967.454130439815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45967.454130439815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45967.454130439815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45967.454130439815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45967.454130439815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45967.454130439815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45967.454130439815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45967.454130439815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45967.454130439815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45967.454130439815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45967.454130439815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45967.454130439815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45967.454130439815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45967.454130439815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45967.454130439815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45967.454130439815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45967.454130439815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45967.454130439815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45967.454130439815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45967.454130439815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45967.454130439815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45967.454130439815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45967.454130439815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45967.454130439815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45967.454130439815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45967.454130439815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45967.454130439815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45967.454130439815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45967.454130439815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45967.454130439815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45967.454130439815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45967.454130439815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45967.454130439815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45967.454130439815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45967.454130439815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45967.454130439815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45967.454130439815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45967.454130439815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45967.454130439815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45967.454130439815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45967.454130439815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45967.454130439815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45967.454130439815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45967.454130439815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45967.454130439815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45967.454130439815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45967.454130439815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45967.454130439815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45967.454130439815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45967.454130439815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45967.454130439815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45967.454130439815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45967.454130439815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45967.454130439815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45967.454130439815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45967.454130439815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45967.454130439815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45967.454130439815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45967.454130439815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45967.454130439815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45967.454130439815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45967.454130439815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45967.454130439815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45967.454130439815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45967.454130671293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45967.454130671293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45967.454130671293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45967.454130671293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45967.454130671293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45967.454130671293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45967.454130671293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45967.454130671293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45967.454130671293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45967.454130671293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45967.454130671293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45967.454130671293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45967.454130671293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45967.454130671293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45967.454130671293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45967.454130671293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45967.454130671293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45967.454130671293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45967.454130671293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45967.454130671293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45967.454130671293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45967.454130671293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45967.454130671293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45967.454130671293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45967.454130671293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45967.454130671293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45967.454130671293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45967.454130671293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45967.454130671293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45967.454130671293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45967.454130671293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45967.454130671293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45967.454130671293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45967.454130671293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45967.454130671293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45967.454130671293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45967.454130671293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45967.454130671293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45967.454130671293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45967.454130671293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45967.454130671293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45967.454130671293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45967.454130671293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45967.454130671293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45967.454130671293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45967.454130671293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45967.454130671293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45967.454130671293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45967.454130671293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45967.454130671293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45967.454130671293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45967.454130671293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45967.454130671293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45967.454130671293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45967.454130671293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45967.454130671293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45967.454130671293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45967.454130671293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45967.454130671293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45967.454130671293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45967.454130671293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45967.454130671293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45967.454130671293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45967.454130671293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45967.454130671293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45967.454130671293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45967.454130671293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45967.454130671293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45967.454130671293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45967.454130671293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45967.454130671293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45967.454130671293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45967.454130671293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45967.454130671293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45967.454130671293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45967.454130671293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45967.454130671293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45967.454130671293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45967.454130671293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45967.454130671293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45967.454130671293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45967.454130671293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45967.454130671293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45967.454130671293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45967.454130671293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45967.454130671293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45967.454130671293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45967.454130671293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45967.454130671293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45967.454130671293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45967.454130671293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45967.454130671293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45967.454130671293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45967.454130671293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45967.454130671293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45967.454130671293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45967.454130671293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45967.454130671293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45967.454130671293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45967.454130671293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45967.454130671293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45967.454130671293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45967.454130671293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45967.454130671293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45967.454130671293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45967.454130671293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45967.454130671293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45967.454130671293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45967.454130671293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45967.454130671293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45967.454130671293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45967.454130671293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45967.454130671293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45967.454130671293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45967.454130671293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45967.454130671293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45967.454130671293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45967.454130671293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45967.454130671293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45967.454130671293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45967.454130671293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45967.454130671293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45967.454130671293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45967.454130671293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45967.454130671293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45967.454130671293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45967.454130671293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45967.454130671293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45967.454130671293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45967.454130671293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45967.454130671293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45967.454130671293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45967.454130671293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45967.454130671293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45967.454130671293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45967.454130671293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45967.454130671293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45967.454130671293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45967.454130671293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45967.454130671293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45967.454130671293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45967.454130671293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45967.454130671293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45967.454130671293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45967.454130671293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45967.454130671293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45967.454130671293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45967.454130671293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45967.454130671293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45967.454130671293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45967.454130671293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45967.454130671293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45967.454130671293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45967.454130671293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45967.454130671293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45967.454130671293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45967.454130671293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45967.454130671293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45967.454130671293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45967.454130671293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45967.454130671293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45967.454130671293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45967.454130671293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45967.454130671293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45967.454130671293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45967.454130671293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45967.454130671293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45967.454130671293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45967.454130671293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45967.454130671293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45967.454130671293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45967.454130671293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45967.454130671293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45967.454130671293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45967.454130671293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45967.454130671293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45967.454130671293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45967.454130671293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45967.454130671293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45967.454130671293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45967.454130671293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45967.454130671293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45967.454130671293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45967.454130671293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45967.454130671293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45967.454130671293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45967.454130671293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45967.454130671293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45967.454130671293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45967.454130671293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45967.454130671293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45967.454130671293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45967.454130671293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45967.454130671293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45967.454130671293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45967.454130671293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45967.454130671293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45967.454130671293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45967.454130671293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45967.454130671293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45967.454130671293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45967.454130671293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45967.454130671293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45967.454130671293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45967.454130671293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45967.454130671293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45967.454130671293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45967.454130671293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45967.454130671293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45967.454130671293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45967.454130671293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45967.454130671293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45967.454130671293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45967.454130671293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45967.454130671293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45967.454130671293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45967.454130671293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45967.454130671293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45967.454130671293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45967.454130671293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45967.454130671293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45967.454130671293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45967.454130671293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45967.454130671293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45967.454130671293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45967.454130671293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45967.454130671293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45967.454130671293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45967.454130671293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45967.454130671293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45967.454130671293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45967.454130671293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45967.454130671293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45967.454130671293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45967.454130671293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45967.454130671293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45967.454130671293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45967.454130671293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45967.454130671293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45967.454130671293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45967.454130671293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45967.454130671293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45967.454130671293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45967.454130671293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45967.454130671293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45967.454130671293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45967.454130671293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45967.454130671293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45967.454130671293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45967.454130671293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45967.454130671293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45967.454130671293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45967.454130671293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45967.454130671293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45967.454130671293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45967.454130671293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45967.454130671293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45967.454130671293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45967.454130671293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45967.454130671293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45967.454130671293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45967.454130671293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45967.454130671293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45967.454130671293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45967.454130671293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45967.454130671293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45967.454130671293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45967.454130671293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45967.454130671293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45967.454130671293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45967.454130671293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45967.454130671293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45967.454130671293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45967.454130671293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45967.454130671293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45967.454130671293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45967.454130671293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45967.454130671293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45967.454130671293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45967.454130671293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45967.454130671293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45967.454130671293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45967.454130671293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45967.454130671293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45967.454130671293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45967.454130671293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45967.454130671293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45967.454130671293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45967.454130671293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45967.454130671293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45967.454130671293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45967.454130671293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45967.454130671293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45967.454130671293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45967.454130671293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45967.454130671293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45967.454130671293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45967.454130671293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45967.454130671293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45967.454130671293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45967.454130671293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45967.454130671293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45967.454130671293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45967.454130671293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45967.454130671293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45967.454130671293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45967.454130671293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45967.454130671293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45967.454130671293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45967.454130671293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45967.454130671293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45967.454130671293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45967.454130671293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45967.454130671293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45967.454130671293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45967.454130671293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45967.454130671293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45967.454130671293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45967.454130671293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45967.454130671293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45967.454130671293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45967.454130671293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45967.454130671293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45967.454130671293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45967.454130671293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45967.454130671293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45967.454130671293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45967.454130671293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45967.454130671293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45967.454130671293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45967.454130671293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45967.454130671293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45967.454130671293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45967.454130671293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45967.454130671293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45967.454130671293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45967.454130671293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45967.454130671293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45967.454130671293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45967.454130671293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45967.454130671293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45967.454130671293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45967.454130671293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45967.454130671293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45967.454130671293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45967.454130671293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45967.454130671293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45967.454130671293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45967.454130671293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45967.454130671293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45967.454130671293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45967.454130671293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45967.454130671293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45967.454130671293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45967.454130671293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45967.454130671293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45967.454130671293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45967.454130671293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45967.454130671293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45967.454130671293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45967.454130671293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45967.454130671293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45967.454130671293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45967.454130671293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45967.454130671293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45967.454130671293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45967.454130671293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45967.454130671293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45967.454130671293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45967.454130671293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45967.454130671293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45967.454130671293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45967.454130671293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45967.454130671293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45967.454130671293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45967.454130671293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45967.454130671293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45967.454130671293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45967.454130671293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45967.454130671293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45967.454130671293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45967.454130671293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45967.454130671293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45967.454130671293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45967.454130671293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45967.454130671293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45967.454130671293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45967.454130671293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45967.454130671293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45967.454130671293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45967.454130671293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45967.454130671293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45967.454130671293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45967.454130671293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263.97341284721915</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5.8898958333884366E-2</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1</v>
      </c>
      <c r="D4" s="92" t="s">
        <v>36063</v>
      </c>
      <c r="E4" s="95" t="s">
        <v>39021</v>
      </c>
      <c r="F4" s="112">
        <v>45967.424571759257</v>
      </c>
      <c r="G4" s="113">
        <f ca="1">IFERROR(NOW()-F4,"")</f>
        <v>2.9558680558693595E-2</v>
      </c>
      <c r="H4" s="112">
        <v>45967.416932870372</v>
      </c>
      <c r="I4" s="108" t="str">
        <f>IFERROR(VLOOKUP(D4,DB!A:F,6,0),"")</f>
        <v>SCECO</v>
      </c>
      <c r="J4" s="108" t="str">
        <f>IFERROR(VLOOKUP(D4,DB!A:G,7,0),"")</f>
        <v>No BB Shifted</v>
      </c>
      <c r="K4" s="114" t="s">
        <v>39117</v>
      </c>
      <c r="L4" s="110" t="str">
        <f>IFERROR(VLOOKUP(D4,DB!A:I,9,0),"")</f>
        <v>Latis</v>
      </c>
    </row>
    <row r="5" spans="1:16" ht="15" customHeight="1">
      <c r="A5" s="108" t="s">
        <v>39118</v>
      </c>
      <c r="B5" s="108" t="str">
        <f>IFERROR(VLOOKUP(D5,DB!A:K,11,0),"")</f>
        <v>R4</v>
      </c>
      <c r="C5" s="109">
        <v>1</v>
      </c>
      <c r="D5" s="92" t="s">
        <v>36467</v>
      </c>
      <c r="E5" s="95" t="s">
        <v>39021</v>
      </c>
      <c r="F5" s="112">
        <v>45967.4218287037</v>
      </c>
      <c r="G5" s="113">
        <f ca="1">IFERROR(NOW()-F5,"")</f>
        <v>3.2301736115186941E-2</v>
      </c>
      <c r="H5" s="112">
        <v>45967.4218287037</v>
      </c>
      <c r="I5" s="108" t="str">
        <f>IFERROR(VLOOKUP(D5,DB!A:F,6,0),"")</f>
        <v>Generator-SG</v>
      </c>
      <c r="J5" s="108" t="str">
        <f>IFERROR(VLOOKUP(D5,DB!A:G,7,0),"")</f>
        <v>Dead</v>
      </c>
      <c r="K5" s="114" t="s">
        <v>39117</v>
      </c>
      <c r="L5" s="110" t="str">
        <f>IFERROR(VLOOKUP(D5,DB!A:I,9,0),"")</f>
        <v>Latis</v>
      </c>
    </row>
    <row r="6" spans="1:16" ht="15" customHeight="1">
      <c r="A6" s="108"/>
      <c r="B6" s="108" t="str">
        <f>IFERROR(VLOOKUP(D6,DB!A:K,11,0),"")</f>
        <v/>
      </c>
      <c r="C6" s="109"/>
      <c r="D6" s="92"/>
      <c r="E6" s="95"/>
      <c r="F6" s="112"/>
      <c r="G6" s="113">
        <f ca="1">IFERROR(NOW()-F6,"")</f>
        <v>45967.454130439815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45967.454130439815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45967.454130439815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45967.454130439815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45967.454130439815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45967.454130439815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45967.454130439815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45967.454130439815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45967.454130439815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45967.454130439815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45967.454130439815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45967.454130439815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45967.454130439815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45967.454130439815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45967.454130439815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45967.454130439815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45967.454130439815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45967.454130439815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45967.454130439815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45967.454130439815</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45967.454130439815</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45967.454130439815</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45967.454130439815</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45967.454130439815</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45967.454130439815</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45967.454130439815</v>
      </c>
      <c r="H31" s="112"/>
      <c r="I31" s="108" t="str">
        <f>IFERROR(VLOOKUP(D31,DB!A:F,6,0),"")</f>
        <v/>
      </c>
      <c r="J31" s="108" t="str">
        <f>IFERROR(VLOOKUP(D31,DB!A:G,7,0),"")</f>
        <v/>
      </c>
      <c r="K31" s="114"/>
      <c r="L31" s="110" t="str">
        <f>IFERROR(VLOOKUP(D31,DB!A:I,9,0),"")</f>
        <v/>
      </c>
    </row>
    <row r="32" spans="1:12" ht="15" customHeight="1">
      <c r="A32" s="115"/>
      <c r="B32" s="115" t="str">
        <f>IFERROR(VLOOKUP(D32,DB!A:K,11,0),"")</f>
        <v/>
      </c>
      <c r="C32" s="116"/>
      <c r="D32" s="117"/>
      <c r="E32" s="118"/>
      <c r="F32" s="119"/>
      <c r="G32" s="120">
        <f ca="1">IFERROR(NOW()-F32,"")</f>
        <v>45967.454130439815</v>
      </c>
      <c r="H32" s="119"/>
      <c r="I32" s="115" t="str">
        <f>IFERROR(VLOOKUP(D32,DB!A:F,6,0),"")</f>
        <v/>
      </c>
      <c r="J32" s="115" t="str">
        <f>IFERROR(VLOOKUP(D32,DB!A:G,7,0),"")</f>
        <v/>
      </c>
      <c r="K32" s="121"/>
      <c r="L32" s="117" t="str">
        <f>IFERROR(VLOOKUP(D32,DB!A:I,9,0),"")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39119</v>
      </c>
      <c r="B2" s="37" t="str">
        <f>IFERROR(VLOOKUP(D2,DB!A:K,11,0),"")</f>
        <v>R5</v>
      </c>
      <c r="C2" s="37">
        <v>3</v>
      </c>
      <c r="D2" s="107" t="s">
        <v>36011</v>
      </c>
      <c r="E2" s="37" t="s">
        <v>39021</v>
      </c>
      <c r="F2" s="38">
        <v>45891.832060185188</v>
      </c>
      <c r="G2" s="130">
        <f ca="1">IFERROR(NOW()-F2,"")</f>
        <v>75.622069675919192</v>
      </c>
      <c r="H2" s="38">
        <v>45891.790393518517</v>
      </c>
      <c r="I2" s="37" t="str">
        <f>IFERROR(VLOOKUP(D2,DB!A:F,6,0),"")</f>
        <v>Generator-SG</v>
      </c>
      <c r="J2" s="37" t="str">
        <f>IFERROR(VLOOKUP(D2,DB!A:G,7,0),"")</f>
        <v>Vandalized</v>
      </c>
      <c r="K2" s="37" t="s">
        <v>39120</v>
      </c>
      <c r="L2" s="37" t="str">
        <f>IFERROR(VLOOKUP(D2,DB!A:I,9,0),"")</f>
        <v>Latis</v>
      </c>
      <c r="M2" s="106"/>
    </row>
    <row r="3" spans="1:13" ht="30.75">
      <c r="A3" s="37" t="s">
        <v>39121</v>
      </c>
      <c r="B3" s="37" t="str">
        <f>IFERROR(VLOOKUP(D3,DB!A:K,11,0),"")</f>
        <v>R5</v>
      </c>
      <c r="C3" s="37">
        <v>1</v>
      </c>
      <c r="D3" s="37" t="s">
        <v>33268</v>
      </c>
      <c r="E3" s="37" t="s">
        <v>39104</v>
      </c>
      <c r="F3" s="38">
        <v>45926.188877314817</v>
      </c>
      <c r="G3" s="130">
        <f t="shared" ref="G3" ca="1" si="0">IFERROR(NOW()-F3,"")</f>
        <v>41.265253124998708</v>
      </c>
      <c r="H3" s="38">
        <v>45926.158159722225</v>
      </c>
      <c r="I3" s="37" t="str">
        <f>IFERROR(VLOOKUP(D3,DB!A:F,6,0),"")</f>
        <v>SCECO</v>
      </c>
      <c r="J3" s="37" t="str">
        <f>IFERROR(VLOOKUP(D3,DB!A:G,7,0),"")</f>
        <v>Good</v>
      </c>
      <c r="K3" s="37" t="s">
        <v>39122</v>
      </c>
      <c r="L3" s="37" t="str">
        <f>IFERROR(VLOOKUP(D3,DB!A:I,9,0),"")</f>
        <v>Latis</v>
      </c>
      <c r="M3" s="106"/>
    </row>
    <row r="4" spans="1:13" ht="48" customHeight="1">
      <c r="A4" s="138" t="s">
        <v>39123</v>
      </c>
      <c r="B4" s="138" t="str">
        <f>IFERROR(VLOOKUP(D4,DB!A:K,11,0),"")</f>
        <v>R5</v>
      </c>
      <c r="C4" s="138">
        <v>1</v>
      </c>
      <c r="D4" s="138" t="s">
        <v>34758</v>
      </c>
      <c r="E4" s="138" t="s">
        <v>39104</v>
      </c>
      <c r="F4" s="139">
        <v>45948.661111111112</v>
      </c>
      <c r="G4" s="140">
        <f ca="1">IFERROR(NOW()-F4,"")</f>
        <v>18.79301932870294</v>
      </c>
      <c r="H4" s="139">
        <v>45948.661111111112</v>
      </c>
      <c r="I4" s="138" t="str">
        <f>IFERROR(VLOOKUP(D4,DB!A:F,6,0),"")</f>
        <v>SCECO</v>
      </c>
      <c r="J4" s="138" t="str">
        <f>IFERROR(VLOOKUP(D4,DB!A:G,7,0),"")</f>
        <v>Dead</v>
      </c>
      <c r="K4" s="138" t="s">
        <v>39124</v>
      </c>
      <c r="L4" s="138" t="str">
        <f>IFERROR(VLOOKUP(D4,DB!A:I,9,0),"")</f>
        <v>Latis</v>
      </c>
    </row>
    <row r="5" spans="1:13" ht="15">
      <c r="A5" s="138" t="s">
        <v>39125</v>
      </c>
      <c r="B5" s="138" t="str">
        <f>IFERROR(VLOOKUP(D5,DB!A:K,11,0),"")</f>
        <v>R5</v>
      </c>
      <c r="C5" s="138">
        <v>1</v>
      </c>
      <c r="D5" s="138" t="s">
        <v>32330</v>
      </c>
      <c r="E5" s="138" t="s">
        <v>39021</v>
      </c>
      <c r="F5" s="139">
        <v>45966.952418981484</v>
      </c>
      <c r="G5" s="140">
        <f ca="1">IFERROR(NOW()-F5,"")</f>
        <v>0.5017108796237153</v>
      </c>
      <c r="H5" s="139">
        <v>45966.946793981479</v>
      </c>
      <c r="I5" s="138" t="str">
        <f>IFERROR(VLOOKUP(D5,DB!A:F,6,0),"")</f>
        <v>SCECO</v>
      </c>
      <c r="J5" s="138" t="str">
        <f>IFERROR(VLOOKUP(D5,DB!A:G,7,0),"")</f>
        <v>Dead</v>
      </c>
      <c r="K5" s="138" t="s">
        <v>39126</v>
      </c>
      <c r="L5" s="138" t="str">
        <f>IFERROR(VLOOKUP(D5,DB!A:I,9,0),"")</f>
        <v>Latis</v>
      </c>
    </row>
    <row r="6" spans="1:13" ht="15">
      <c r="A6" s="138" t="s">
        <v>39127</v>
      </c>
      <c r="B6" s="138" t="str">
        <f>IFERROR(VLOOKUP(D6,DB!A:K,11,0),"")</f>
        <v>R5</v>
      </c>
      <c r="C6" s="138">
        <v>1</v>
      </c>
      <c r="D6" s="138" t="s">
        <v>14733</v>
      </c>
      <c r="E6" s="138" t="s">
        <v>39104</v>
      </c>
      <c r="F6" s="139"/>
      <c r="G6" s="140">
        <f ca="1">IFERROR(NOW()-F6,"")</f>
        <v>45967.454129861108</v>
      </c>
      <c r="H6" s="139">
        <v>45967.379143518519</v>
      </c>
      <c r="I6" s="138" t="str">
        <f>IFERROR(VLOOKUP(D6,DB!A:F,6,0),"")</f>
        <v>SCECO</v>
      </c>
      <c r="J6" s="138" t="str">
        <f>IFERROR(VLOOKUP(D6,DB!A:G,7,0),"")</f>
        <v>No BB Design</v>
      </c>
      <c r="K6" s="138" t="s">
        <v>39128</v>
      </c>
      <c r="L6" s="138" t="str">
        <f>IFERROR(VLOOKUP(D6,DB!A:I,9,0),"")</f>
        <v>Latis</v>
      </c>
    </row>
    <row r="7" spans="1:13" ht="15">
      <c r="A7" s="138"/>
      <c r="B7" s="138" t="str">
        <f>IFERROR(VLOOKUP(D7,DB!A:K,11,0),"")</f>
        <v/>
      </c>
      <c r="C7" s="138"/>
      <c r="D7" s="138"/>
      <c r="E7" s="138"/>
      <c r="F7" s="139"/>
      <c r="G7" s="140">
        <f ca="1">IFERROR(NOW()-F7,"")</f>
        <v>45967.454129861108</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45967.454130092592</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45967.454130439815</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45967.454130439815</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45967.454130439815</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45967.454130439815</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45967.454130439815</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45967.454130439815</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45967.454130439815</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45967.454130439815</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45967.454130439815</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45967.454130439815</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45967.454130439815</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45967.454130439815</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45967.454130439815</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45967.454130439815</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45967.454130439815</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45967.454130439815</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45967.454130439815</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45967.454130439815</v>
      </c>
      <c r="H26" s="139"/>
      <c r="I26" s="138" t="str">
        <f>IFERROR(VLOOKUP(D26,DB!A:F,6,0),"")</f>
        <v/>
      </c>
      <c r="J26" s="138" t="str">
        <f>IFERROR(VLOOKUP(D26,DB!A:G,7,0),"")</f>
        <v/>
      </c>
      <c r="K26" s="138"/>
      <c r="L26" s="138" t="str">
        <f>IFERROR(VLOOKUP(D26,DB!A:I,9,0),"")</f>
        <v/>
      </c>
    </row>
    <row r="27" spans="1:12" ht="15">
      <c r="A27" s="144"/>
      <c r="B27" s="144" t="str">
        <f>IFERROR(VLOOKUP(D27,DB!A:K,11,0),"")</f>
        <v/>
      </c>
      <c r="C27" s="144"/>
      <c r="D27" s="144"/>
      <c r="E27" s="144"/>
      <c r="F27" s="145"/>
      <c r="G27" s="146">
        <f ca="1">IFERROR(NOW()-F27,"")</f>
        <v>45967.454130439815</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45967.454130439815</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45967.454130439815</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45967.454130439815</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45967.454130439815</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45967.454130439815</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45967.454130439815</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45967.454130439815</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45967.454130439815</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45967.454130439815</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45967.454130439815</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45967.454130439815</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45967.454130439815</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45967.454130439815</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45967.454130439815</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45967.454130439815</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45967.454130439815</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45967.454130439815</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45967.454130439815</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45967.454130439815</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45967.454130439815</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45967.454130439815</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45967.454130439815</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45967.454130439815</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45967.454130439815</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45967.454130439815</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45967.454130439815</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45967.454130439815</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45967.454130439815</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45967.454130439815</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45967.454130439815</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45967.454130439815</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45967.454130439815</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45967.454130439815</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45967.454130439815</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45967.454130439815</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45967.454130439815</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45967.454130439815</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45967.454130439815</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45967.454130439815</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45967.454130439815</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45967.454130439815</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45967.454130439815</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45967.454130439815</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45967.454130439815</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45967.454130439815</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45967.454130439815</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45967.454130439815</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45967.454130439815</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45967.454130439815</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45967.454130439815</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45967.454130439815</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45967.454130439815</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45967.454130439815</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45967.454130439815</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45967.454130439815</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45967.454130439815</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45967.454130439815</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45967.454130439815</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45967.454130439815</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45967.454130439815</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45967.454130439815</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45967.454130439815</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45967.454130439815</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45967.454130439815</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45967.454130439815</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45967.454130439815</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45967.454130439815</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45967.454130439815</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45967.454130439815</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45967.454130439815</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45967.454130439815</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45967.454130439815</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45967.454130439815</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45967.454130439815</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45967.454130439815</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45967.454130439815</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45967.454130439815</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45967.454130439815</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45967.454130439815</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45967.454130439815</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45967.454130439815</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45967.454130439815</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45967.454130439815</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45967.454130439815</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45967.454130439815</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45967.454130439815</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45967.454130439815</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45967.454130439815</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45967.454130439815</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45967.454130439815</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45967.454130439815</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45967.454130439815</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45967.454130439815</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45967.454130439815</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45967.454130439815</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45967.454130439815</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45967.454130439815</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45967.454130439815</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45967.454130439815</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45967.454130439815</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45967.454130439815</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45967.454130439815</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45967.454130439815</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45967.454130439815</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45967.454130439815</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45967.454130439815</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45967.454130439815</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45967.454130439815</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45967.454130439815</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45967.454130439815</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45967.454130439815</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45967.454130439815</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45967.454130439815</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45967.454130439815</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45967.454130439815</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45967.454130439815</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45967.454130439815</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45967.454130439815</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45967.454130439815</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45967.454130439815</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45967.454130439815</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45967.454130439815</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45967.454130439815</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45967.454130439815</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45967.454130439815</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45967.454130439815</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45967.454130439815</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45967.454130439815</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45967.454130439815</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45967.454130439815</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45967.454130439815</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45967.454130439815</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45967.454130439815</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45967.454130439815</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45967.454130439815</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45967.454130439815</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45967.454130439815</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45967.454130439815</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45967.454130439815</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45967.454130439815</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45967.454130439815</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45967.454130439815</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45967.454130439815</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45967.454130439815</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45967.454130439815</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45967.454130439815</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45967.454130439815</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45967.454130439815</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45967.454130439815</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45967.454130439815</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45967.454130439815</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45967.454130439815</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45967.454130439815</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45967.454130439815</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45967.454130439815</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45967.454130439815</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45967.454130439815</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45967.454130439815</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45967.454130439815</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45967.454130439815</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45967.454130439815</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45967.454130439815</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45967.454130439815</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45967.454130439815</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45967.454130439815</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45967.454130439815</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45967.454130439815</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45967.454130439815</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45967.454130439815</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45967.454130439815</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45967.454130439815</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45967.454130439815</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45967.454130439815</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45967.454130439815</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45967.454130439815</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45967.454130439815</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45967.454130439815</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45967.454130439815</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45967.454130439815</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45967.454130439815</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45967.454130439815</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45967.454130439815</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45967.454130439815</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45967.454130439815</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45967.454130439815</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45967.454130439815</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45967.454130439815</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45967.454130439815</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45967.454130439815</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45967.454130439815</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45967.454130439815</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45967.454130439815</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45967.454130439815</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45967.454130439815</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45967.454130439815</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45967.454130439815</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45967.454130439815</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45967.454130439815</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45967.454130439815</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45967.454130439815</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45967.454130439815</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45967.454130439815</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45967.454130439815</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45967.454130439815</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45967.454130439815</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45967.454130439815</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45967.454130439815</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45967.454130439815</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45967.454130439815</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45967.454130439815</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45967.454130439815</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45967.454130439815</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45967.454130439815</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45967.454130439815</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45967.454130439815</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45967.454130439815</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45967.454130439815</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45967.454130439815</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45967.454130439815</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45967.454130439815</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45967.454130439815</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45967.454130439815</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45967.454130439815</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45967.454130439815</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45967.454130439815</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45967.454130439815</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45967.454130439815</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45967.454130439815</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45967.454130439815</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45967.454130439815</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45967.454130439815</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45967.454130439815</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45967.454130439815</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45967.454130439815</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45967.454130439815</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45967.454130439815</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45967.454130439815</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45967.454130439815</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45967.454130439815</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45967.454130439815</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45967.454130439815</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45967.454130439815</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45967.454130439815</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45967.454130439815</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45967.454130439815</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45967.454130439815</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45967.454130439815</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45967.454130439815</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45967.454130439815</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45967.454130439815</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45967.454130439815</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45967.454130439815</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45967.454130439815</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45967.454130439815</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45967.454130439815</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45967.454130439815</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45967.454130439815</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45967.454130439815</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45967.454130439815</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45967.454130439815</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45967.454130439815</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45967.454130439815</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45967.454130439815</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45967.454130439815</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45967.454130439815</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45967.454130439815</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45967.454130439815</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45967.454130439815</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45967.454130439815</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45967.454130439815</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45967.454130439815</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45967.454130439815</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45967.454130439815</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45967.454130439815</v>
      </c>
      <c r="H301" s="145"/>
      <c r="I301" s="144" t="str">
        <f>IFERROR(VLOOKUP(D301,DB!A:F,6,0),"")</f>
        <v/>
      </c>
      <c r="J301" s="144" t="str">
        <f>IFERROR(VLOOKUP(D301,DB!A:G,7,0),"")</f>
        <v/>
      </c>
      <c r="K301" s="144"/>
      <c r="L301" s="144" t="str">
        <f>IFERROR(VLOOKUP(D301,DB!A:I,9,0),"")</f>
        <v/>
      </c>
    </row>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11" ht="15"/>
    <row r="412" ht="15"/>
    <row r="413" ht="15"/>
    <row r="414" ht="15"/>
    <row r="415" ht="15"/>
    <row r="416" ht="15"/>
    <row r="417" ht="15"/>
    <row r="418" ht="15"/>
    <row r="419" ht="15"/>
    <row r="420" ht="15"/>
    <row r="421"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11" ht="15"/>
    <row r="512" ht="15"/>
    <row r="513" ht="15"/>
    <row r="514" ht="15"/>
    <row r="515" ht="15"/>
    <row r="540" ht="15"/>
    <row r="541" ht="15"/>
    <row r="542" ht="15"/>
    <row r="543" ht="15"/>
    <row r="544" ht="15"/>
    <row r="545" ht="15"/>
    <row r="546" ht="15"/>
    <row r="547" ht="15"/>
    <row r="548" ht="15"/>
    <row r="549" ht="15"/>
    <row r="550"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839" ht="15"/>
    <row r="840" ht="15"/>
    <row r="841" ht="15"/>
    <row r="842" ht="15"/>
    <row r="843" ht="15"/>
    <row r="844" ht="15"/>
    <row r="845"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6" ht="15"/>
    <row r="1177" ht="15"/>
    <row r="1178" ht="15"/>
    <row r="1181" ht="15"/>
    <row r="1182" ht="15"/>
    <row r="1185" ht="15"/>
    <row r="1186" ht="15"/>
    <row r="1187" ht="15"/>
    <row r="1188" ht="15"/>
    <row r="1189" ht="15"/>
    <row r="1190" ht="15"/>
    <row r="1191" ht="15"/>
    <row r="1192" ht="15"/>
    <row r="1193" ht="15"/>
    <row r="1199" ht="15"/>
    <row r="1200" ht="15"/>
    <row r="1201" ht="15"/>
    <row r="1202" ht="15"/>
    <row r="1203" ht="15"/>
    <row r="1204" ht="15"/>
    <row r="1205" ht="15"/>
    <row r="1206" ht="15"/>
    <row r="1207" ht="15"/>
    <row r="1215" ht="15"/>
    <row r="1216" ht="15"/>
    <row r="1217" ht="15"/>
    <row r="1218" ht="15"/>
    <row r="1219" ht="15"/>
    <row r="1220" ht="15"/>
    <row r="1221" ht="15"/>
    <row r="1222" ht="15"/>
    <row r="1223" ht="15"/>
    <row r="1224" ht="15"/>
    <row r="1225" ht="15"/>
    <row r="1226" ht="15"/>
    <row r="1227" ht="15"/>
    <row r="1228" ht="15"/>
    <row r="1229" ht="15"/>
    <row r="1230" ht="15"/>
    <row r="1231" ht="15"/>
    <row r="1233" ht="15"/>
    <row r="1234" ht="15"/>
    <row r="1236" ht="15"/>
    <row r="1237" ht="15"/>
    <row r="1238" ht="15"/>
    <row r="1239" ht="15"/>
    <row r="1240" ht="15"/>
    <row r="1242" ht="15"/>
    <row r="1243" ht="15"/>
    <row r="1244" ht="15"/>
  </sheetData>
  <dataValidations count="2">
    <dataValidation allowBlank="1" showInputMessage="1" showErrorMessage="1" sqref="E1" xr:uid="{920C6338-E771-4DAE-8C89-92A9093EA4DE}"/>
    <dataValidation type="list" allowBlank="1" showInputMessage="1" showErrorMessage="1" sqref="E2:E3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7"/>
      <c r="G2" s="158">
        <f ca="1">IFERROR(NOW()-F2,"-")</f>
        <v>45967.454129861108</v>
      </c>
      <c r="H2" s="159"/>
      <c r="I2" s="86" t="str">
        <f>IFERROR(VLOOKUP(D2,DB!A:F,6,0),"")</f>
        <v/>
      </c>
      <c r="J2" s="61" t="str">
        <f>IFERROR(VLOOKUP(D2,DB!A:G,7,0),"")</f>
        <v/>
      </c>
      <c r="K2" s="160"/>
      <c r="L2" s="161" t="str">
        <f>IFERROR(VLOOKUP(D2,DB!A:I,9,0),"")</f>
        <v/>
      </c>
    </row>
    <row r="3" spans="1:12" ht="31.5" customHeight="1">
      <c r="A3" s="86"/>
      <c r="B3" s="61" t="str">
        <f>IFERROR(VLOOKUP(D3,DB!A:K,11,0),"")</f>
        <v/>
      </c>
      <c r="C3" s="61"/>
      <c r="D3" s="61"/>
      <c r="E3" s="61"/>
      <c r="F3" s="157"/>
      <c r="G3" s="158">
        <f ca="1">IFERROR(NOW()-F3,"-")</f>
        <v>45967.454129861108</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45967.454129861108</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45967.454129861108</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45967.454129861108</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45967.454129861108</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45967.454129861108</v>
      </c>
      <c r="H8" s="159" t="s">
        <v>39110</v>
      </c>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45967.454129861108</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45967.454129861108</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45967.454129861108</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45967.454129861108</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45967.454129861108</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45967.454129861108</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45967.454129861108</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45967.454129861108</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45967.454129861108</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45967.454129861108</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45967.454129861108</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45967.454129861108</v>
      </c>
      <c r="H20" s="159"/>
      <c r="I20" s="86" t="str">
        <f>IFERROR(VLOOKUP(D20,DB!A:F,6,0),"")</f>
        <v/>
      </c>
      <c r="J20" s="61" t="str">
        <f>IFERROR(VLOOKUP(D20,DB!A:G,7,0),"")</f>
        <v/>
      </c>
      <c r="K20" s="160"/>
      <c r="L20" s="161" t="str">
        <f>IFERROR(VLOOKUP(D20,DB!A:I,9,0),"")</f>
        <v/>
      </c>
    </row>
    <row r="21" spans="1:12" ht="31.5" customHeight="1">
      <c r="A21" s="86"/>
      <c r="B21" s="61" t="str">
        <f>IFERROR(VLOOKUP(D21,DB!A:K,11,0),"")</f>
        <v/>
      </c>
      <c r="C21" s="61" t="s">
        <v>39111</v>
      </c>
      <c r="D21" s="61"/>
      <c r="E21" s="61"/>
      <c r="F21" s="157"/>
      <c r="G21" s="158">
        <f ca="1">IFERROR(NOW()-F21,"-")</f>
        <v>45967.454129861108</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45967.454129861108</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45967.454129861108</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45967.454129861108</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45967.454129861108</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45967.454129861108</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45967.454129861108</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45967.454129861108</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45967.454129861108</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45967.454129861108</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45967.454129861108</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45967.454129861108</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45967.454129861108</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45967.454129861108</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45967.454129861108</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45967.454129861108</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45967.454129861108</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45967.454129861108</v>
      </c>
      <c r="H38" s="159"/>
      <c r="I38" s="86" t="str">
        <f>IFERROR(VLOOKUP(D38,DB!A:F,6,0),"")</f>
        <v/>
      </c>
      <c r="J38" s="61" t="str">
        <f>IFERROR(VLOOKUP(D38,DB!A:G,7,0),"")</f>
        <v/>
      </c>
      <c r="K38" s="160"/>
      <c r="L38" s="161"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2025-11-06T07:53:57Z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