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38" documentId="120_S{2AC9BD13-BADA-5192-A53E-5A8FF88502F6}" xr6:coauthVersionLast="47" xr6:coauthVersionMax="47" xr10:uidLastSave="{64550EF5-2FB6-48AC-A3D8-479AE4AB1E2F}"/>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<sst xmlns="http://schemas.openxmlformats.org/spreadsheetml/2006/main" count="181615" uniqueCount="39222">
  <si>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</si>
  <si>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</si>
  <si>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</si>
  <si>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</si>
  <si>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</si>
  <si>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</si>
  <si>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</si>
  <si>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</si>
  <si>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</si>
  <si>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</si>
  <si>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</si>
  <si>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</si>
  <si>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</si>
  <si>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</si>
  <si>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</si>
  <si>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</si>
  <si>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</si>
  <si>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</si>
  <si>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</si>
  <si>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</si>
  <si>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</si>
  <si>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</si>
  <si>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</si>
  <si>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</si>
  <si>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</si>
  <si>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</si>
  <si>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</si>
  <si>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</si>
  <si>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</si>
  <si>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</si>
  <si>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</si>
  <si>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</si>
  <si>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</si>
  <si>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</si>
  <si>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</si>
  <si>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</si>
  <si>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</si>
  <si>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</si>
  <si>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</si>
  <si>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</si>
  <si>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</si>
  <si>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</si>
  <si>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</si>
  <si>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</si>
  <si>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</si>
  <si>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</si>
  <si>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</si>
  <si>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</si>
  <si>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</si>
  <si>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</si>
  <si>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</si>
  <si>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</si>
  <si>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</si>
  <si>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</si>
  <si>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</si>
  <si>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</si>
  <si>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</si>
  <si>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</si>
  <si>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</si>
  <si>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</si>
  <si>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</si>
  <si>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</si>
  <si>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</si>
  <si>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</si>
  <si>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</si>
  <si>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</si>
  <si>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</si>
  <si>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</si>
  <si>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</si>
  <si>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</si>
  <si>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</si>
  <si>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</si>
  <si>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</si>
  <si>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</si>
  <si>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</si>
  <si>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</si>
  <si>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</si>
  <si>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</si>
  <si>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</si>
  <si>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</si>
  <si>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</si>
  <si>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</si>
  <si>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</si>
  <si>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</si>
  <si>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</si>
  <si>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</si>
  <si>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</si>
  <si>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</si>
  <si>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</si>
  <si>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</si>
  <si>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</si>
  <si>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</si>
  <si>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</si>
  <si>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</si>
  <si>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</si>
  <si>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</si>
  <si>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</si>
  <si>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</si>
  <si>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</si>
  <si>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</si>
  <si>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</si>
  <si>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</si>
  <si>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</si>
  <si>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</si>
  <si>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</si>
  <si>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</si>
  <si>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</si>
  <si>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</si>
  <si>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</si>
  <si>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</si>
  <si>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</si>
  <si>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</si>
  <si>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</si>
  <si>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</si>
  <si>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</si>
  <si>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</si>
  <si>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</si>
  <si>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</si>
  <si>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</si>
  <si>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</si>
  <si>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</si>
  <si>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</si>
  <si>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</si>
  <si>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</si>
  <si>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</si>
  <si>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</si>
  <si>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</si>
  <si>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</si>
  <si>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</si>
  <si>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</si>
  <si>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</si>
  <si>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</si>
  <si>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</si>
  <si>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</si>
  <si>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</si>
  <si>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</si>
  <si>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</si>
  <si>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</si>
  <si>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</si>
  <si>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</si>
  <si>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</si>
  <si>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</si>
  <si>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</si>
  <si>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</si>
  <si>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</si>
  <si>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</si>
  <si>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</si>
  <si>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</si>
  <si>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</si>
  <si>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</si>
  <si>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</si>
  <si>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</si>
  <si>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</si>
  <si>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</si>
  <si>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</si>
  <si>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</si>
  <si>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</si>
  <si>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</si>
  <si>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</si>
  <si>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</si>
  <si>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</si>
  <si>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</si>
  <si>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</si>
  <si>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</si>
  <si>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</si>
  <si>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</si>
  <si>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</si>
  <si>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</si>
  <si>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</si>
  <si>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</si>
  <si>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</si>
  <si>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</si>
  <si>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</si>
  <si>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</si>
  <si>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</si>
  <si>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</si>
  <si>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</si>
  <si>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</si>
  <si>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</si>
  <si>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</si>
  <si>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</si>
  <si>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</si>
  <si>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</si>
  <si>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</si>
  <si>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</si>
  <si>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</si>
  <si>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</si>
  <si>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</si>
  <si>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</si>
  <si>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</si>
  <si>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</si>
  <si>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</si>
  <si>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</si>
  <si>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</si>
  <si>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</si>
  <si>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</si>
  <si>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</si>
  <si>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</si>
  <si>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</si>
  <si>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</si>
  <si>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</si>
  <si>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</si>
  <si>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</si>
  <si>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</si>
  <si>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</si>
  <si>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</si>
  <si>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</si>
  <si>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</si>
  <si>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</si>
  <si>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</si>
  <si>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</si>
  <si>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</si>
  <si>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</si>
  <si>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</si>
  <si>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</si>
  <si>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</si>
  <si>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</si>
  <si>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</si>
  <si>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</si>
  <si>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</si>
  <si>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</si>
  <si>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</si>
  <si>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</si>
  <si>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</si>
  <si>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</si>
  <si>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</si>
  <si>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</si>
  <si>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</si>
  <si>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</si>
  <si>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</si>
  <si>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</si>
  <si>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</si>
  <si>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</si>
  <si>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</si>
  <si>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</si>
  <si>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</si>
  <si>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</si>
  <si>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</si>
  <si>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</si>
  <si>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</si>
  <si>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</si>
  <si>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</si>
  <si>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</si>
  <si>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</si>
  <si>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</si>
  <si>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</si>
  <si>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</si>
  <si>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</si>
  <si>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</si>
  <si>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</si>
  <si>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</si>
  <si>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</si>
  <si>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</si>
  <si>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</si>
  <si>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</si>
  <si>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</si>
  <si>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</si>
  <si>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</si>
  <si>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</si>
  <si>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</si>
  <si>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</si>
  <si>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</si>
  <si>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</si>
  <si>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</si>
  <si>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</si>
  <si>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</si>
  <si>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</si>
  <si>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</si>
  <si>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</si>
  <si>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</si>
  <si>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</si>
  <si>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</si>
  <si>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</si>
  <si>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</si>
  <si>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</si>
  <si>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</si>
  <si>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</si>
  <si>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</si>
  <si>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</si>
  <si>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</si>
  <si>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</si>
  <si>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</si>
  <si>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</si>
  <si>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</si>
  <si>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</si>
  <si>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</si>
  <si>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</si>
  <si>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</si>
  <si>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</si>
  <si>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</si>
  <si>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</si>
  <si>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</si>
  <si>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</si>
  <si>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</si>
  <si>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</si>
  <si>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</si>
  <si>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</si>
  <si>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</si>
  <si>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</si>
  <si>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</si>
  <si>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</si>
  <si>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</si>
  <si>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</si>
  <si>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</si>
  <si>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</si>
  <si>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</si>
  <si>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</si>
  <si>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</si>
  <si>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</si>
  <si>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</si>
  <si>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</si>
  <si>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</si>
  <si>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</si>
  <si>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</si>
  <si>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</si>
  <si>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</si>
  <si>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</si>
  <si>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</si>
  <si>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</si>
  <si>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</si>
  <si>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</si>
  <si>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</si>
  <si>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</si>
  <si>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</si>
  <si>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</si>
  <si>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</si>
  <si>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</si>
  <si>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</si>
  <si>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</si>
  <si>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</si>
  <si>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</si>
  <si>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</si>
  <si>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</si>
  <si>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</si>
  <si>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</si>
  <si>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</si>
  <si>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</si>
  <si>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</si>
  <si>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</si>
  <si>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</si>
  <si>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</si>
  <si>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</si>
  <si>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</si>
  <si>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</si>
  <si>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</si>
  <si>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</si>
  <si>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</si>
  <si>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</si>
  <si>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</si>
  <si>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</si>
  <si>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</si>
  <si>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</si>
  <si>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</si>
  <si>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</si>
  <si>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</si>
  <si>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</si>
  <si>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</si>
  <si>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</si>
  <si>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</si>
  <si>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</si>
  <si>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</si>
  <si>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</si>
  <si>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</si>
  <si>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</si>
  <si>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</si>
  <si>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</si>
  <si>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</si>
  <si>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</si>
  <si>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</si>
  <si>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</si>
  <si>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</si>
  <si>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</si>
  <si>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</si>
  <si>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</si>
  <si>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</si>
  <si>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</si>
  <si>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</si>
  <si>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</si>
  <si>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</si>
  <si>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</si>
  <si>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</si>
  <si>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</si>
  <si>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</si>
  <si>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</si>
  <si>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</si>
  <si>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</si>
  <si>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</si>
  <si>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</si>
  <si>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</si>
  <si>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</si>
  <si>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</si>
  <si>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</si>
  <si>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</si>
  <si>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</si>
  <si>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</si>
  <si>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</si>
  <si>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</si>
  <si>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</si>
  <si>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</si>
  <si>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</si>
  <si>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</si>
  <si>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</si>
  <si>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</si>
  <si>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</si>
  <si>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</si>
  <si>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</si>
  <si>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</si>
  <si>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</si>
  <si>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</si>
  <si>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</si>
  <si>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</si>
  <si>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</si>
  <si>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</si>
  <si>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</si>
  <si>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</si>
  <si>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</si>
  <si>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</si>
  <si>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</si>
  <si>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</si>
  <si>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</si>
  <si>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</si>
  <si>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</si>
  <si>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</si>
  <si>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</si>
  <si>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</si>
  <si>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</si>
  <si>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</si>
  <si>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</si>
  <si>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</si>
  <si>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</si>
  <si>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</si>
  <si>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</si>
  <si>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</si>
  <si>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</si>
  <si>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</si>
  <si>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</si>
  <si>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</si>
  <si>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</si>
  <si>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</si>
  <si>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</si>
  <si>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</si>
  <si>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</si>
  <si>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</si>
  <si>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</si>
  <si>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</si>
  <si>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</si>
  <si>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</si>
  <si>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</si>
  <si>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</si>
  <si>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</si>
  <si>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</si>
  <si>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</si>
  <si>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</si>
  <si>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</si>
  <si>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</si>
  <si>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</si>
  <si>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</si>
  <si>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</si>
  <si>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</si>
  <si>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</si>
  <si>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</si>
  <si>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</si>
  <si>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</si>
  <si>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</si>
  <si>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</si>
  <si>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</si>
  <si>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</si>
  <si>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</si>
  <si>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</si>
  <si>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</si>
  <si>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</si>
  <si>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</si>
  <si>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</si>
  <si>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</si>
  <si>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</si>
  <si>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</si>
  <si>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</si>
  <si>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</si>
  <si>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</si>
  <si>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</si>
  <si>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</si>
  <si>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</si>
  <si>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</si>
  <si>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</si>
  <si>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</si>
  <si>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</si>
  <si>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</si>
  <si>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</si>
  <si>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</si>
  <si>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</si>
  <si>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</si>
  <si>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</si>
  <si>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</si>
  <si>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</si>
  <si>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</si>
  <si>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</si>
  <si>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</si>
  <si>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</si>
  <si>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</si>
  <si>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</si>
  <si>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</si>
  <si>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</si>
  <si>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</si>
  <si>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</si>
  <si>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</si>
  <si>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</si>
  <si>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</si>
  <si>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</si>
  <si>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</si>
  <si>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</si>
  <si>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</si>
  <si>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</si>
  <si>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</si>
  <si>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</si>
  <si>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</si>
  <si>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</si>
  <si>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</si>
  <si>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</si>
  <si>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</si>
  <si>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</si>
  <si>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</si>
  <si>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</si>
  <si>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</si>
  <si>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</si>
  <si>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</si>
  <si>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</si>
  <si>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</si>
  <si>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</si>
  <si>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</si>
  <si>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</si>
  <si>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</si>
  <si>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</si>
  <si>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</si>
  <si>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</si>
  <si>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</si>
  <si>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</si>
  <si>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</si>
  <si>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</si>
  <si>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</si>
  <si>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</si>
  <si>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</si>
  <si>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</si>
  <si>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</si>
  <si>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</si>
  <si>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</si>
  <si>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</si>
  <si>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</si>
  <si>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</si>
  <si>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</si>
  <si>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</si>
  <si>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</si>
  <si>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</si>
  <si>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</si>
  <si>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</si>
  <si>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</si>
  <si>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</si>
  <si>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</si>
  <si>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</si>
  <si>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</si>
  <si>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</si>
  <si>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</si>
  <si>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</si>
  <si>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</si>
  <si>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</si>
  <si>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</si>
  <si>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</si>
  <si>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</si>
  <si>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</si>
  <si>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</si>
  <si>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</si>
  <si>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</si>
  <si>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</si>
  <si>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</si>
  <si>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</si>
  <si>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</si>
  <si>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</si>
  <si>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</si>
  <si>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</si>
  <si>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</si>
  <si>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</si>
  <si>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</si>
  <si>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</si>
  <si>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</si>
  <si>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</si>
  <si>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</si>
  <si>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</si>
  <si>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</si>
  <si>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</si>
  <si>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</si>
  <si>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</si>
  <si>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</si>
  <si>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</si>
  <si>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</si>
  <si>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</si>
  <si>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</si>
  <si>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</si>
  <si>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</si>
  <si>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</si>
  <si>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</si>
  <si>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</si>
  <si>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</si>
  <si>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</si>
  <si>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</si>
  <si>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</si>
  <si>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</si>
  <si>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</si>
  <si>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</si>
  <si>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</si>
  <si>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</si>
  <si>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</si>
  <si>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</si>
  <si>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</si>
  <si>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</si>
  <si>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</si>
  <si>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</si>
  <si>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</si>
  <si>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</si>
  <si>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</si>
  <si>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</si>
  <si>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</si>
  <si>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</si>
  <si>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</si>
  <si>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</si>
  <si>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</si>
  <si>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</si>
  <si>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</si>
  <si>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</si>
  <si>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</si>
  <si>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</si>
  <si>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</si>
  <si>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</si>
  <si>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</si>
  <si>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</si>
  <si>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</si>
  <si>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</si>
  <si>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</si>
  <si>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</si>
  <si>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</si>
  <si>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</si>
  <si>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</si>
  <si>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</si>
  <si>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</si>
  <si>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</si>
  <si>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</si>
  <si>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</si>
  <si>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</si>
  <si>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</si>
  <si>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</si>
  <si>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</si>
  <si>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</si>
  <si>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</si>
  <si>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</si>
  <si>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</si>
  <si>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</si>
  <si>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</si>
  <si>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</si>
  <si>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</si>
  <si>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</si>
  <si>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</si>
  <si>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</si>
  <si>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</si>
  <si>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</si>
  <si>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</si>
  <si>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</si>
  <si>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</si>
  <si>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</si>
  <si>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</si>
  <si>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</si>
  <si>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</si>
  <si>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</si>
  <si>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</si>
  <si>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</si>
  <si>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</si>
  <si>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</si>
  <si>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</si>
  <si>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</si>
  <si>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</si>
  <si>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</si>
  <si>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</si>
  <si>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</si>
  <si>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</si>
  <si>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</si>
  <si>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</si>
  <si>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</si>
  <si>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</si>
  <si>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</si>
  <si>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</si>
  <si>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</si>
  <si>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</si>
  <si>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</si>
  <si>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</si>
  <si>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</si>
  <si>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</si>
  <si>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</si>
  <si>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</si>
  <si>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</si>
  <si>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</si>
  <si>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</si>
  <si>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</si>
  <si>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</si>
  <si>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</si>
  <si>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</si>
  <si>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</si>
  <si>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</si>
  <si>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</si>
  <si>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</si>
  <si>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</si>
  <si>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</si>
  <si>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</si>
  <si>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</si>
  <si>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</si>
  <si>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</si>
  <si>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</si>
  <si>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</si>
  <si>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</si>
  <si>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</si>
  <si>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</si>
  <si>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</si>
  <si>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</si>
  <si>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</si>
  <si>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</si>
  <si>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</si>
  <si>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</si>
  <si>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</si>
  <si>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</si>
  <si>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</si>
  <si>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</si>
  <si>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</si>
  <si>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</si>
  <si>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</si>
  <si>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</si>
  <si>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</si>
  <si>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</si>
  <si>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</si>
  <si>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</si>
  <si>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</si>
  <si>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</si>
  <si>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</si>
  <si>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</si>
  <si>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</si>
  <si>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</si>
  <si>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</si>
  <si>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</si>
  <si>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</si>
  <si>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</si>
  <si>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</si>
  <si>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</si>
  <si>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</si>
  <si>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</si>
  <si>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</si>
  <si>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</si>
  <si>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</si>
  <si>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</si>
  <si>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</si>
  <si>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</si>
  <si>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</si>
  <si>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</si>
  <si>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</si>
  <si>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</si>
  <si>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</si>
  <si>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</si>
  <si>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</si>
  <si>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</si>
  <si>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</si>
  <si>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</si>
  <si>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</si>
  <si>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</si>
  <si>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</si>
  <si>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</si>
  <si>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</si>
  <si>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</si>
  <si>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</si>
  <si>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</si>
  <si>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</si>
  <si>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</si>
  <si>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</si>
  <si>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</si>
  <si>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</si>
  <si>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</si>
  <si>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</si>
  <si>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</si>
  <si>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</si>
  <si>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</si>
  <si>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</si>
  <si>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</si>
  <si>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</si>
  <si>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</si>
  <si>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</si>
  <si>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</si>
  <si>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</si>
  <si>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</si>
  <si>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</si>
  <si>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</si>
  <si>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</si>
  <si>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</si>
  <si>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</si>
  <si>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</si>
  <si>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</si>
  <si>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</si>
  <si>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</si>
  <si>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</si>
  <si>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</si>
  <si>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</si>
  <si>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</si>
  <si>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</si>
  <si>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</si>
  <si>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</si>
  <si>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</si>
  <si>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</si>
  <si>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</si>
  <si>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</si>
  <si>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</si>
  <si>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</si>
  <si>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</si>
  <si>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</si>
  <si>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</si>
  <si>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</si>
  <si>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</si>
  <si>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</si>
  <si>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</si>
  <si>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</si>
  <si>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</si>
  <si>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</si>
  <si>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</si>
  <si>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</si>
  <si>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</si>
  <si>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</si>
  <si>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</si>
  <si>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</si>
  <si>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</si>
  <si>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</si>
  <si>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</si>
  <si>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</si>
  <si>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</si>
  <si>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</si>
  <si>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</si>
  <si>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</si>
  <si>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</si>
  <si>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</si>
  <si>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</si>
  <si>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</si>
  <si>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</si>
  <si>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</si>
  <si>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</si>
  <si>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</si>
  <si>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</si>
  <si>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</si>
  <si>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</si>
  <si>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</si>
  <si>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</si>
  <si>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</si>
  <si>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</si>
  <si>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</si>
  <si>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</si>
  <si>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</si>
  <si>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</si>
  <si>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</si>
  <si>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</si>
  <si>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</si>
  <si>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</si>
  <si>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</si>
  <si>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</si>
  <si>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</si>
  <si>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</si>
  <si>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</si>
  <si>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</si>
  <si>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</si>
  <si>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</si>
  <si>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</si>
  <si>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</si>
  <si>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</si>
  <si>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</si>
  <si>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</si>
  <si>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</si>
  <si>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</si>
  <si>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</si>
  <si>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</si>
  <si>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</si>
  <si>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</si>
  <si>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</si>
  <si>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</si>
  <si>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</si>
  <si>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</si>
  <si>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</si>
  <si>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</si>
  <si>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</si>
  <si>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</si>
  <si>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</si>
  <si>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</si>
  <si>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</si>
  <si>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</si>
  <si>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</si>
  <si>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</si>
  <si>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</si>
  <si>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</si>
  <si>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</si>
  <si>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</si>
  <si>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</si>
  <si>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</si>
  <si>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</si>
  <si>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</si>
  <si>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</si>
  <si>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</si>
  <si>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</si>
  <si>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</si>
  <si>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</si>
  <si>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</si>
  <si>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</si>
  <si>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</si>
  <si>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</si>
  <si>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</si>
  <si>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</si>
  <si>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</si>
  <si>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</si>
  <si>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</si>
  <si>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</si>
  <si>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</si>
  <si>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</si>
  <si>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</si>
  <si>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</si>
  <si>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</si>
  <si>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</si>
  <si>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</si>
  <si>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</si>
  <si>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</si>
  <si>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</si>
  <si>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</si>
  <si>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</si>
  <si>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</si>
  <si>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</si>
  <si>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</si>
  <si>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</si>
  <si>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</si>
  <si>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</si>
  <si>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</si>
  <si>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</si>
  <si>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</si>
  <si>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</si>
  <si>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</si>
  <si>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</si>
  <si>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</si>
  <si>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</si>
  <si>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</si>
  <si>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</si>
  <si>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</si>
  <si>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</si>
  <si>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</si>
  <si>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</si>
  <si>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</si>
  <si>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</si>
  <si>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</si>
  <si>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</si>
  <si>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</si>
  <si>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</si>
  <si>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</si>
  <si>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</si>
  <si>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</si>
  <si>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</si>
  <si>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</si>
  <si>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</si>
  <si>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</si>
  <si>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</si>
  <si>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</si>
  <si>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</si>
  <si>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</si>
  <si>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</si>
  <si>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</si>
  <si>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</si>
  <si>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</si>
  <si>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</si>
  <si>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</si>
  <si>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</si>
  <si>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</si>
  <si>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</si>
  <si>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</si>
  <si>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</si>
  <si>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</si>
  <si>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</si>
  <si>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</si>
  <si>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</si>
  <si>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</si>
  <si>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</si>
  <si>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</si>
  <si>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</si>
  <si>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</si>
  <si>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</si>
  <si>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</si>
  <si>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</si>
  <si>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</si>
  <si>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</si>
  <si>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</si>
  <si>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</si>
  <si>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</si>
  <si>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</si>
  <si>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</si>
  <si>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</si>
  <si>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</si>
  <si>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</si>
  <si>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</si>
  <si>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</si>
  <si>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</si>
  <si>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</si>
  <si>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</si>
  <si>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</si>
  <si>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</si>
  <si>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</si>
  <si>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</si>
  <si>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</si>
  <si>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</si>
  <si>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</si>
  <si>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</si>
  <si>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</si>
  <si>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</si>
  <si>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</si>
  <si>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</si>
  <si>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</si>
  <si>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</si>
  <si>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</si>
  <si>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</si>
  <si>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</si>
  <si>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</si>
  <si>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</si>
  <si>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</si>
  <si>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</si>
  <si>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</si>
  <si>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</si>
  <si>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</si>
  <si>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</si>
  <si>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</si>
  <si>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</si>
  <si>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</si>
  <si>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</si>
  <si>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</si>
  <si>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</si>
  <si>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</si>
  <si>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</si>
  <si>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</si>
  <si>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</si>
  <si>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</si>
  <si>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</si>
  <si>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</si>
  <si>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</si>
  <si>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</si>
  <si>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</si>
  <si>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</si>
  <si>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</si>
  <si>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</si>
  <si>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</si>
  <si>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</si>
  <si>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</si>
  <si>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</si>
  <si>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</si>
  <si>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</si>
  <si>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</si>
  <si>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</si>
  <si>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</si>
  <si>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</si>
  <si>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</si>
  <si>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</si>
  <si>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</si>
  <si>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</si>
  <si>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</si>
  <si>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</si>
  <si>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</si>
  <si>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</si>
  <si>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</si>
  <si>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</si>
  <si>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</si>
  <si>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</si>
  <si>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</si>
  <si>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</si>
  <si>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</si>
  <si>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</si>
  <si>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</si>
  <si>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</si>
  <si>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</si>
  <si>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</si>
  <si>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</si>
  <si>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</si>
  <si>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</si>
  <si>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</si>
  <si>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</si>
  <si>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</si>
  <si>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</si>
  <si>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</si>
  <si>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</si>
  <si>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</si>
  <si>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</si>
  <si>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</si>
  <si>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</si>
  <si>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</si>
  <si>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</si>
  <si>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</si>
  <si>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</si>
  <si>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</si>
  <si>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</si>
  <si>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</si>
  <si>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</si>
  <si>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</si>
  <si>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</si>
  <si>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</si>
  <si>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</si>
  <si>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</si>
  <si>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</si>
  <si>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</si>
  <si>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</si>
  <si>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</si>
  <si>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</si>
  <si>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</si>
  <si>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</si>
  <si>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</si>
  <si>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</si>
  <si>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</si>
  <si>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</si>
  <si>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</si>
  <si>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</si>
  <si>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</si>
  <si>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</si>
  <si>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</si>
  <si>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</si>
  <si>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</si>
  <si>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</si>
  <si>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</si>
  <si>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</si>
  <si>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</si>
  <si>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</si>
  <si>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</si>
  <si>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</si>
  <si>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</si>
  <si>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</si>
  <si>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</si>
  <si>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</si>
  <si>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</si>
  <si>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</si>
  <si>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</si>
  <si>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</si>
  <si>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</si>
  <si>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</si>
  <si>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</si>
  <si>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</si>
  <si>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</si>
  <si>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</si>
  <si>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</si>
  <si>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</si>
  <si>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</si>
  <si>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</si>
  <si>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</si>
  <si>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</si>
  <si>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</si>
  <si>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</si>
  <si>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</si>
  <si>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</si>
  <si>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</si>
  <si>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</si>
  <si>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</si>
  <si>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</si>
  <si>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</si>
  <si>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</si>
  <si>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</si>
  <si>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</si>
  <si>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</si>
  <si>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</si>
  <si>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</si>
  <si>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</si>
  <si>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</si>
  <si>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</si>
  <si>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</si>
  <si>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</si>
  <si>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</si>
  <si>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</si>
  <si>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</si>
  <si>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</si>
  <si>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</si>
  <si>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</si>
  <si>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</si>
  <si>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</si>
  <si>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</si>
  <si>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</si>
  <si>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</si>
  <si>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</si>
  <si>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</si>
  <si>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</si>
  <si>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</si>
  <si>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</si>
  <si>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</si>
  <si>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</si>
  <si>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</si>
  <si>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</si>
  <si>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</si>
  <si>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</si>
  <si>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</si>
  <si>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</si>
  <si>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</si>
  <si>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</si>
  <si>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</si>
  <si>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</si>
  <si>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</si>
  <si>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</si>
  <si>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</si>
  <si>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</si>
  <si>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</si>
  <si>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</si>
  <si>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</si>
  <si>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</si>
  <si>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</si>
  <si>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</si>
  <si>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</si>
  <si>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</si>
  <si>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</si>
  <si>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</si>
  <si>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</si>
  <si>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</si>
  <si>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</si>
  <si>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</si>
  <si>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</si>
  <si>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</si>
  <si>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</si>
  <si>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</si>
  <si>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</si>
  <si>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</si>
  <si>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</si>
  <si>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</si>
  <si>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</si>
  <si>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</si>
  <si>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</si>
  <si>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</si>
  <si>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</si>
  <si>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</si>
  <si>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</si>
  <si>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</si>
  <si>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</si>
  <si>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</si>
  <si>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</si>
  <si>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</si>
  <si>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</si>
  <si>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</si>
  <si>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</si>
  <si>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</si>
  <si>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</si>
  <si>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</si>
  <si>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</si>
  <si>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</si>
  <si>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</si>
  <si>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</si>
  <si>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</si>
  <si>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</si>
  <si>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</si>
  <si>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</si>
  <si>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</si>
  <si>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</si>
  <si>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</si>
  <si>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</si>
  <si>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</si>
  <si>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</si>
  <si>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</si>
  <si>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</si>
  <si>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</si>
  <si>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</si>
  <si>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</si>
  <si>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</si>
  <si>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</si>
  <si>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</si>
  <si>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</si>
  <si>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</si>
  <si>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</si>
  <si>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</si>
  <si>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</si>
  <si>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</si>
  <si>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</si>
  <si>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</si>
  <si>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</si>
  <si>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</si>
  <si>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</si>
  <si>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</si>
  <si>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</si>
  <si>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</si>
  <si>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</si>
  <si>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</si>
  <si>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</si>
  <si>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</si>
  <si>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</si>
  <si>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</si>
  <si>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</si>
  <si>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</si>
  <si>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</si>
  <si>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</si>
  <si>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</si>
  <si>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</si>
  <si>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</si>
  <si>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</si>
  <si>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</si>
  <si>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</si>
  <si>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</si>
  <si>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</si>
  <si>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</si>
  <si>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</si>
  <si>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</si>
  <si>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</si>
  <si>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</si>
  <si>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</si>
  <si>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</si>
  <si>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</si>
  <si>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</si>
  <si>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</si>
  <si>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</si>
  <si>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</si>
  <si>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</si>
  <si>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</si>
  <si>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</si>
  <si>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</si>
  <si>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</si>
  <si>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</si>
  <si>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</si>
  <si>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</si>
  <si>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</si>
  <si>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</si>
  <si>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</si>
  <si>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</si>
  <si>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</si>
  <si>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</si>
  <si>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</si>
  <si>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</si>
  <si>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</si>
  <si>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</si>
  <si>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</si>
  <si>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</si>
  <si>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</si>
  <si>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</si>
  <si>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</si>
  <si>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</si>
  <si>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</si>
  <si>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</si>
  <si>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</si>
  <si>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</si>
  <si>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</si>
  <si>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</si>
  <si>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</si>
  <si>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</si>
  <si>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</si>
  <si>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</si>
  <si>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</si>
  <si>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</si>
  <si>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</si>
  <si>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</si>
  <si>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</si>
  <si>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</si>
  <si>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</si>
  <si>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</si>
  <si>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</si>
  <si>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</si>
  <si>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</si>
  <si>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</si>
  <si>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</si>
  <si>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</si>
  <si>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</si>
  <si>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</si>
  <si>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</si>
  <si>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</si>
  <si>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</si>
  <si>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</si>
  <si>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</si>
  <si>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</si>
  <si>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</si>
  <si>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</si>
  <si>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</si>
  <si>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</si>
  <si>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</si>
  <si>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</si>
  <si>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</si>
  <si>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</si>
  <si>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</si>
  <si>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</si>
  <si>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</si>
  <si>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</si>
  <si>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</si>
  <si>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</si>
  <si>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</si>
  <si>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</si>
  <si>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</si>
  <si>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</si>
  <si>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</si>
  <si>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</si>
  <si>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</si>
  <si>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</si>
  <si>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</si>
  <si>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</si>
  <si>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</si>
  <si>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</si>
  <si>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</si>
  <si>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</si>
  <si>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</si>
  <si>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</si>
  <si>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</si>
  <si>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</si>
  <si>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</si>
  <si>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</si>
  <si>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</si>
  <si>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</si>
  <si>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</si>
  <si>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</si>
  <si>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</si>
  <si>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</si>
  <si>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</si>
  <si>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</si>
  <si>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</si>
  <si>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</si>
  <si>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</si>
  <si>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</si>
  <si>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</si>
  <si>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</si>
  <si>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</si>
  <si>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</si>
  <si>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</si>
  <si>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</si>
  <si>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</si>
  <si>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</si>
  <si>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</si>
  <si>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</si>
  <si>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</si>
  <si>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</si>
  <si>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</si>
  <si>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</si>
  <si>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</si>
  <si>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</si>
  <si>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</si>
  <si>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</si>
  <si>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</si>
  <si>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</si>
  <si>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</si>
  <si>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</si>
  <si>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</si>
  <si>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</si>
  <si>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</si>
  <si>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</si>
  <si>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</si>
  <si>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</si>
  <si>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</si>
  <si>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</si>
  <si>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</si>
  <si>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</si>
  <si>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</si>
  <si>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</si>
  <si>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</si>
  <si>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</si>
  <si>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</si>
  <si>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</si>
  <si>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</si>
  <si>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</si>
  <si>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</si>
  <si>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</si>
  <si>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</si>
  <si>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</si>
  <si>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</si>
  <si>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</si>
  <si>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</si>
  <si>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</si>
  <si>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</si>
  <si>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</si>
  <si>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</si>
  <si>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</si>
  <si>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</si>
  <si>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</si>
  <si>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</si>
  <si>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</si>
  <si>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</si>
  <si>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</si>
  <si>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</si>
  <si>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</si>
  <si>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</si>
  <si>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</si>
  <si>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</si>
  <si>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</si>
  <si>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</si>
  <si>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</si>
  <si>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</si>
  <si>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</si>
  <si>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</si>
  <si>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</si>
  <si>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</si>
  <si>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</si>
  <si>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</si>
  <si>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</si>
  <si>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</si>
  <si>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</si>
  <si>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</si>
  <si>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</si>
  <si>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</si>
  <si>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</si>
  <si>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</si>
  <si>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</si>
  <si>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</si>
  <si>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</si>
  <si>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</si>
  <si>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</si>
  <si>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</si>
  <si>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</si>
  <si>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</si>
  <si>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</si>
  <si>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</si>
  <si>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</si>
  <si>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</si>
  <si>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</si>
  <si>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</si>
  <si>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</si>
  <si>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</si>
  <si>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</si>
  <si>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</si>
  <si>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</si>
  <si>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</si>
  <si>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</si>
  <si>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</si>
  <si>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</si>
  <si>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</si>
  <si>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</si>
  <si>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</si>
  <si>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</si>
  <si>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</si>
  <si>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</si>
  <si>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</si>
  <si>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</si>
  <si>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</si>
  <si>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</si>
  <si>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</si>
  <si>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</si>
  <si>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</si>
  <si>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</si>
  <si>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</si>
  <si>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</si>
  <si>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</si>
  <si>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</si>
  <si>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</si>
  <si>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</si>
  <si>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</si>
  <si>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</si>
  <si>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</si>
  <si>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</si>
  <si>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</si>
  <si>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</si>
  <si>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</si>
  <si>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</si>
  <si>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</si>
  <si>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</si>
  <si>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</si>
  <si>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</si>
  <si>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</si>
  <si>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</si>
  <si>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</si>
  <si>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</si>
  <si>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</si>
  <si>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</si>
  <si>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</si>
  <si>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</si>
  <si>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</si>
  <si>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</si>
  <si>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</si>
  <si>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</si>
  <si>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</si>
  <si>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</si>
  <si>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</si>
  <si>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</si>
  <si>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</si>
  <si>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</si>
  <si>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</si>
  <si>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</si>
  <si>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</si>
  <si>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</si>
  <si>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</si>
  <si>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</si>
  <si>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</si>
  <si>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</si>
  <si>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</si>
  <si>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</si>
  <si>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</si>
  <si>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</si>
  <si>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</si>
  <si>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</si>
  <si>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</si>
  <si>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</si>
  <si>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</si>
  <si>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</si>
  <si>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</si>
  <si>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</si>
  <si>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</si>
  <si>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</si>
  <si>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</si>
  <si>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</si>
  <si>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</si>
  <si>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</si>
  <si>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</si>
  <si>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</si>
  <si>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</si>
  <si>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</si>
  <si>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</si>
  <si>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</si>
  <si>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</si>
  <si>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</si>
  <si>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</si>
  <si>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</si>
  <si>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</si>
  <si>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</si>
  <si>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</si>
  <si>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</si>
  <si>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</si>
  <si>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</si>
  <si>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</si>
  <si>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</si>
  <si>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</si>
  <si>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</si>
  <si>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</si>
  <si>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</si>
  <si>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</si>
  <si>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</si>
  <si>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</si>
  <si>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</si>
  <si>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</si>
  <si>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</si>
  <si>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</si>
  <si>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</si>
  <si>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</si>
  <si>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</si>
  <si>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</si>
  <si>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</si>
  <si>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</si>
  <si>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</si>
  <si>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</si>
  <si>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</si>
  <si>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</si>
  <si>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</si>
  <si>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</si>
  <si>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</si>
  <si>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</si>
  <si>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</si>
  <si>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</si>
  <si>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</si>
  <si>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</si>
  <si>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</si>
  <si>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</si>
  <si>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</si>
  <si>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</si>
  <si>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</si>
  <si>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</si>
  <si>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</si>
  <si>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</si>
  <si>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</si>
  <si>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</si>
  <si>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</si>
  <si>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</si>
  <si>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</si>
  <si>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</si>
  <si>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</si>
  <si>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</si>
  <si>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</si>
  <si>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</si>
  <si>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</si>
  <si>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</si>
  <si>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</si>
  <si>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</si>
  <si>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</si>
  <si>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</si>
  <si>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</si>
  <si>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</si>
  <si>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</si>
  <si>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</si>
  <si>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</si>
  <si>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</si>
  <si>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</si>
  <si>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</si>
  <si>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</si>
  <si>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</si>
  <si>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</si>
  <si>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</si>
  <si>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</si>
  <si>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</si>
  <si>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</si>
  <si>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</si>
  <si>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</si>
  <si>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</si>
  <si>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</si>
  <si>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</si>
  <si>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</si>
  <si>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</si>
  <si>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</si>
  <si>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</si>
  <si>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</si>
  <si>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</si>
  <si>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</si>
  <si>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</si>
  <si>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</si>
  <si>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</si>
  <si>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</si>
  <si>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</si>
  <si>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</si>
  <si>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</si>
  <si>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</si>
  <si>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</si>
  <si>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</si>
  <si>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</si>
  <si>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</si>
  <si>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</si>
  <si>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</si>
  <si>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</si>
  <si>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</si>
  <si>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</si>
  <si>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</si>
  <si>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</si>
  <si>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</si>
  <si>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</si>
  <si>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</si>
  <si>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</si>
  <si>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</si>
  <si>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</si>
  <si>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</si>
  <si>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</si>
  <si>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</si>
  <si>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</si>
  <si>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</si>
  <si>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</si>
  <si>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</si>
  <si>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</si>
  <si>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</si>
  <si>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</si>
  <si>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</si>
  <si>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</si>
  <si>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</si>
  <si>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</si>
  <si>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</si>
  <si>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</si>
  <si>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</si>
  <si>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</si>
  <si>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</si>
  <si>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</si>
  <si>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</si>
  <si>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</si>
  <si>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</si>
  <si>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</si>
  <si>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</si>
  <si>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</si>
  <si>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</si>
  <si>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</si>
  <si>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</si>
  <si>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</si>
  <si>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</si>
  <si>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</si>
  <si>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</si>
  <si>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</si>
  <si>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</si>
  <si>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</si>
  <si>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</si>
  <si>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</si>
  <si>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</si>
  <si>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</si>
  <si>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</si>
  <si>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</si>
  <si>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</si>
  <si>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</si>
  <si>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</si>
  <si>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</si>
  <si>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</si>
  <si>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</si>
  <si>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</si>
  <si>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</si>
  <si>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</si>
  <si>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</si>
  <si>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</si>
  <si>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</si>
  <si>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</si>
  <si>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</si>
  <si>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</si>
  <si>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</si>
  <si>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</si>
  <si>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</si>
  <si>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</si>
  <si>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</si>
  <si>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</si>
  <si>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</si>
  <si>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</si>
  <si>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</si>
  <si>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</si>
  <si>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</si>
  <si>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</si>
  <si>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</si>
  <si>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</si>
  <si>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</si>
  <si>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</si>
  <si>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</si>
  <si>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</si>
  <si>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</si>
  <si>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</si>
  <si>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</si>
  <si>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</si>
  <si>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</si>
  <si>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</si>
  <si>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</si>
  <si>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</si>
  <si>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</si>
  <si>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</si>
  <si>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</si>
  <si>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</si>
  <si>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</si>
  <si>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</si>
  <si>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</si>
  <si>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</si>
  <si>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</si>
  <si>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</si>
  <si>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</si>
  <si>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</si>
  <si>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</si>
  <si>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</si>
  <si>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</si>
  <si>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</si>
  <si>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</si>
  <si>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</si>
  <si>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</si>
  <si>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</si>
  <si>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</si>
  <si>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</si>
  <si>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</si>
  <si>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</si>
  <si>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</si>
  <si>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</si>
  <si>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</si>
  <si>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</si>
  <si>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</si>
  <si>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</si>
  <si>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</si>
  <si>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</si>
  <si>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</si>
  <si>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</si>
  <si>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</si>
  <si>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</si>
  <si>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</si>
  <si>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</si>
  <si>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</si>
  <si>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</si>
  <si>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</si>
  <si>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</si>
  <si>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</si>
  <si>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</si>
  <si>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</si>
  <si>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</si>
  <si>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</si>
  <si>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</si>
  <si>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</si>
  <si>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</si>
  <si>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</si>
  <si>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</si>
  <si>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</si>
  <si>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</si>
  <si>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</si>
  <si>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</si>
  <si>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</si>
  <si>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</si>
  <si>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</si>
  <si>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</si>
  <si>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</si>
  <si>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</si>
  <si>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</si>
  <si>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</si>
  <si>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</si>
  <si>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</si>
  <si>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</si>
  <si>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</si>
  <si>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</si>
  <si>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</si>
  <si>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</si>
  <si>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</si>
  <si>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</si>
  <si>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</si>
  <si>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</si>
  <si>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</si>
  <si>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</si>
  <si>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</si>
  <si>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</si>
  <si>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</si>
  <si>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</si>
  <si>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</si>
  <si>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</si>
  <si>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</si>
  <si>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</si>
  <si>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</si>
  <si>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</si>
  <si>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</si>
  <si>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</si>
  <si>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</si>
  <si>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</si>
  <si>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</si>
  <si>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</si>
  <si>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</si>
  <si>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</si>
  <si>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</si>
  <si>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</si>
  <si>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</si>
  <si>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</si>
  <si>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</si>
  <si>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</si>
  <si>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</si>
  <si>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</si>
  <si>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</si>
  <si>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</si>
  <si>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</si>
  <si>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</si>
  <si>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</si>
  <si>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</si>
  <si>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</si>
  <si>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</si>
  <si>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</si>
  <si>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</si>
  <si>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</si>
  <si>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</si>
  <si>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</si>
  <si>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</si>
  <si>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</si>
  <si>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</si>
  <si>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</si>
  <si>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</si>
  <si>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</si>
  <si>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</si>
  <si>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</si>
  <si>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</si>
  <si>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</si>
  <si>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</si>
  <si>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</si>
  <si>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</si>
  <si>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</si>
  <si>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</si>
  <si>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</si>
  <si>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</si>
  <si>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</si>
  <si>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</si>
  <si>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</si>
  <si>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</si>
  <si>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</si>
  <si>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</si>
  <si>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</si>
  <si>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</si>
  <si>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</si>
  <si>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</si>
  <si>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</si>
  <si>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</si>
  <si>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</si>
  <si>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</si>
  <si>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</si>
  <si>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</si>
  <si>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</si>
  <si>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</si>
  <si>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</si>
  <si>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</si>
  <si>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</si>
  <si>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</si>
  <si>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</si>
  <si>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</si>
  <si>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</si>
  <si>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</si>
  <si>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</si>
  <si>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</si>
  <si>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</si>
  <si>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</si>
  <si>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</si>
  <si>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</si>
  <si>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</si>
  <si>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</si>
  <si>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</si>
  <si>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</si>
  <si>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</si>
  <si>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</si>
  <si>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</si>
  <si>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</si>
  <si>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</si>
  <si>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</si>
  <si>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</si>
  <si>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</si>
  <si>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</si>
  <si>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</si>
  <si>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</si>
  <si>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</si>
  <si>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</si>
  <si>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</si>
  <si>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</si>
  <si>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</si>
  <si>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</si>
  <si>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</si>
  <si>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</si>
  <si>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</si>
  <si>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</si>
  <si>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</si>
  <si>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</si>
  <si>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</si>
  <si>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</si>
  <si>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</si>
  <si>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</si>
  <si>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</si>
  <si>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</si>
  <si>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</si>
  <si>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</si>
  <si>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</si>
  <si>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</si>
  <si>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</si>
  <si>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</si>
  <si>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</si>
  <si>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</si>
  <si>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</si>
  <si>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</si>
  <si>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</si>
  <si>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</si>
  <si>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</si>
  <si>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</si>
  <si>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</si>
  <si>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</si>
  <si>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</si>
  <si>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</si>
  <si>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</si>
  <si>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</si>
  <si>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</si>
  <si>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</si>
  <si>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</si>
  <si>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</si>
  <si>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</si>
  <si>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</si>
  <si>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</si>
  <si>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</si>
  <si>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</si>
  <si>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</si>
  <si>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</si>
  <si>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</si>
  <si>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</si>
  <si>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</si>
  <si>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</si>
  <si>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</si>
  <si>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</si>
  <si>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</si>
  <si>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</si>
  <si>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</si>
  <si>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</si>
  <si>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</si>
  <si>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</si>
  <si>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</si>
  <si>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</si>
  <si>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</si>
  <si>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</si>
  <si>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</si>
  <si>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</si>
  <si>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</si>
  <si>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</si>
  <si>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</si>
  <si>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</si>
  <si>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</si>
  <si>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</si>
  <si>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</si>
  <si>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</si>
  <si>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</si>
  <si>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</si>
  <si>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</si>
  <si>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</si>
  <si>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</si>
  <si>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</si>
  <si>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</si>
  <si>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</si>
  <si>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</si>
  <si>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</si>
  <si>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</si>
  <si>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</si>
  <si>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</si>
  <si>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</si>
  <si>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</si>
  <si>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</si>
  <si>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</si>
  <si>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</si>
  <si>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</si>
  <si>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</si>
  <si>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</si>
  <si>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</si>
  <si>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</si>
  <si>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</si>
  <si>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</si>
  <si>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</si>
  <si>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</si>
  <si>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</si>
  <si>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</si>
  <si>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</si>
  <si>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</si>
  <si>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</si>
  <si>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</si>
  <si>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</si>
  <si>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</si>
  <si>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</si>
  <si>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</si>
  <si>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</si>
  <si>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</si>
  <si>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</si>
  <si>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</si>
  <si>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</si>
  <si>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</si>
  <si>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</si>
  <si>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</si>
  <si>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</si>
  <si>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</si>
  <si>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</si>
  <si>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</si>
  <si>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</si>
  <si>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</si>
  <si>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</si>
  <si>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</si>
  <si>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</si>
  <si>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</si>
  <si>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</si>
  <si>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</si>
  <si>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</si>
  <si>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</si>
  <si>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</si>
  <si>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</si>
  <si>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</si>
  <si>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</si>
  <si>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</si>
  <si>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</si>
  <si>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</si>
  <si>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</si>
  <si>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</si>
  <si>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</si>
  <si>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</si>
  <si>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</si>
  <si>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</si>
  <si>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</si>
  <si>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</si>
  <si>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</si>
  <si>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</si>
  <si>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</si>
  <si>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</si>
  <si>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</si>
  <si>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</si>
  <si>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</si>
  <si>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</si>
  <si>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</si>
  <si>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</si>
  <si>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</si>
  <si>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</si>
  <si>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</si>
  <si>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</si>
  <si>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</si>
  <si>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</si>
  <si>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</si>
  <si>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</si>
  <si>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</si>
  <si>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</si>
  <si>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</si>
  <si>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</si>
  <si>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</si>
  <si>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</si>
  <si>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</si>
  <si>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</si>
  <si>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</si>
  <si>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</si>
  <si>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</si>
  <si>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</si>
  <si>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</si>
  <si>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</si>
  <si>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</si>
  <si>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</si>
  <si>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</si>
  <si>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</si>
  <si>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</si>
  <si>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</si>
  <si>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</si>
  <si>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</si>
  <si>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</si>
  <si>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</si>
  <si>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</si>
  <si>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</si>
  <si>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</si>
  <si>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</si>
  <si>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</si>
  <si>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</si>
  <si>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</si>
  <si>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</si>
  <si>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</si>
  <si>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</si>
  <si>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</si>
  <si>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</si>
  <si>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</si>
  <si>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</si>
  <si>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</si>
  <si>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</si>
  <si>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</si>
  <si>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</si>
  <si>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</si>
  <si>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</si>
  <si>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</si>
  <si>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</si>
  <si>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</si>
  <si>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</si>
  <si>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</si>
  <si>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</si>
  <si>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</si>
  <si>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</si>
  <si>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</si>
  <si>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</si>
  <si>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</si>
  <si>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</si>
  <si>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</si>
  <si>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</si>
  <si>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</si>
  <si>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</si>
  <si>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</si>
  <si>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</si>
  <si>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</si>
  <si>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</si>
  <si>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</si>
  <si>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</si>
  <si>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</si>
  <si>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</si>
  <si>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</si>
  <si>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</si>
  <si>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</si>
  <si>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</si>
  <si>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</si>
  <si>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</si>
  <si>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</si>
  <si>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</si>
  <si>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</si>
  <si>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</si>
  <si>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</si>
  <si>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</si>
  <si>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</si>
  <si>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</si>
  <si>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</si>
  <si>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</si>
  <si>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</si>
  <si>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</si>
  <si>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</si>
  <si>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</si>
  <si>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</si>
  <si>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</si>
  <si>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</si>
  <si>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</si>
  <si>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</si>
  <si>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</si>
  <si>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</si>
  <si>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</si>
  <si>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</si>
  <si>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</si>
  <si>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</si>
  <si>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</si>
  <si>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</si>
  <si>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</si>
  <si>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</si>
  <si>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</si>
  <si>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</si>
  <si>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</si>
  <si>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</si>
  <si>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</si>
  <si>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</si>
  <si>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</si>
  <si>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</si>
  <si>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</si>
  <si>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</si>
  <si>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</si>
  <si>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</si>
  <si>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</si>
  <si>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</si>
  <si>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</si>
  <si>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</si>
  <si>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</si>
  <si>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</si>
  <si>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</si>
  <si>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</si>
  <si>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</si>
  <si>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</si>
  <si>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</si>
  <si>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</si>
  <si>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</si>
  <si>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</si>
  <si>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</si>
  <si>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</si>
  <si>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</si>
  <si>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</si>
  <si>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</si>
  <si>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</si>
  <si>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</si>
  <si>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</si>
  <si>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</si>
  <si>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</si>
  <si>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</si>
  <si>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</si>
  <si>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</si>
  <si>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</si>
  <si>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</si>
  <si>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</si>
  <si>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</si>
  <si>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</si>
  <si>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</si>
  <si>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</si>
  <si>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</si>
  <si>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</si>
  <si>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</si>
  <si>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</si>
  <si>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</si>
  <si>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</si>
  <si>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</si>
  <si>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</si>
  <si>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</si>
  <si>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</si>
  <si>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</si>
  <si>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</si>
  <si>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</si>
  <si>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</si>
  <si>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</si>
  <si>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</si>
  <si>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</si>
  <si>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</si>
  <si>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</si>
  <si>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</si>
  <si>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</si>
  <si>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</si>
  <si>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</si>
  <si>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</si>
  <si>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</si>
  <si>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</si>
  <si>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</si>
  <si>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</si>
  <si>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</si>
  <si>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</si>
  <si>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</si>
  <si>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</si>
  <si>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</si>
  <si>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</si>
  <si>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</si>
  <si>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</si>
  <si>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</si>
  <si>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</si>
  <si>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</si>
  <si>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</si>
  <si>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</si>
  <si>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</si>
  <si>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</si>
  <si>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</si>
  <si>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</si>
  <si>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</si>
  <si>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</si>
  <si>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</si>
  <si>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</si>
  <si>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</si>
  <si>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</si>
  <si>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</si>
  <si>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</si>
  <si>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</si>
  <si>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</si>
  <si>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</si>
  <si>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</si>
  <si>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</si>
  <si>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</si>
  <si>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</si>
  <si>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</si>
  <si>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</si>
  <si>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</si>
  <si>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</si>
  <si>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</si>
  <si>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</si>
  <si>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</si>
  <si>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</si>
  <si>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</si>
  <si>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</si>
  <si>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</si>
  <si>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</si>
  <si>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</si>
  <si>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</si>
  <si>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</si>
  <si>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</si>
  <si>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</si>
  <si>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</si>
  <si>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</si>
  <si>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</si>
  <si>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</si>
  <si>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</si>
  <si>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</si>
  <si>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</si>
  <si>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</si>
  <si>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</si>
  <si>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</si>
  <si>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</si>
  <si>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</si>
  <si>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</si>
  <si>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</si>
  <si>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</si>
  <si>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</si>
  <si>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</si>
  <si>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</si>
  <si>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</si>
  <si>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</si>
  <si>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</si>
  <si>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</si>
  <si>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</si>
  <si>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</si>
  <si>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</si>
  <si>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</si>
  <si>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</si>
  <si>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</si>
  <si>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</si>
  <si>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</si>
  <si>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</si>
  <si>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</si>
  <si>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</si>
  <si>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</si>
  <si>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</si>
  <si>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</si>
  <si>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</si>
  <si>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</si>
  <si>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</si>
  <si>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</si>
  <si>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</si>
  <si>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</si>
  <si>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</si>
  <si>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</si>
  <si>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</si>
  <si>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</si>
  <si>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</si>
  <si>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</si>
  <si>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</si>
  <si>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</si>
  <si>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</si>
  <si>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</si>
  <si>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</si>
  <si>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</si>
  <si>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</si>
  <si>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</si>
  <si>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</si>
  <si>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</si>
  <si>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</si>
  <si>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</si>
  <si>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</si>
  <si>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</si>
  <si>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</si>
  <si>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</si>
  <si>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</si>
  <si>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</si>
  <si>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</si>
  <si>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</si>
  <si>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</si>
  <si>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</si>
  <si>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</si>
  <si>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</si>
  <si>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</si>
  <si>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</si>
  <si>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</si>
  <si>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</si>
  <si>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</si>
  <si>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</si>
  <si>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</si>
  <si>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</si>
  <si>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</si>
  <si>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</si>
  <si>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</si>
  <si>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</si>
  <si>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</si>
  <si>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</si>
  <si>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</si>
  <si>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</si>
  <si>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</si>
  <si>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</si>
  <si>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</si>
  <si>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</si>
  <si>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</si>
  <si>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</si>
  <si>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</si>
  <si>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</si>
  <si>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</si>
  <si>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</si>
  <si>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</si>
  <si>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</si>
  <si>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</si>
  <si>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</si>
  <si>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</si>
  <si>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</si>
  <si>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</si>
  <si>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</si>
  <si>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</si>
  <si>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</si>
  <si>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</si>
  <si>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</si>
  <si>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</si>
  <si>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</si>
  <si>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</si>
  <si>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</si>
  <si>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</si>
  <si>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</si>
  <si>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</si>
  <si>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</si>
  <si>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</si>
  <si>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</si>
  <si>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</si>
  <si>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</si>
  <si>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</si>
  <si>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</si>
  <si>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</si>
  <si>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</si>
  <si>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</si>
  <si>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</si>
  <si>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</si>
  <si>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</si>
  <si>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</si>
  <si>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</si>
  <si>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</si>
  <si>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</si>
  <si>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</si>
  <si>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</si>
  <si>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</si>
  <si>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</si>
  <si>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</si>
  <si>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</si>
  <si>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</si>
  <si>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</si>
  <si>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</si>
  <si>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</si>
  <si>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</si>
  <si>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</si>
  <si>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</si>
  <si>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</si>
  <si>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</si>
  <si>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</si>
  <si>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</si>
  <si>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</si>
  <si>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</si>
  <si>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</si>
  <si>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</si>
  <si>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</si>
  <si>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</si>
  <si>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</si>
  <si>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</si>
  <si>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</si>
  <si>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</si>
  <si>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</si>
  <si>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</si>
  <si>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</si>
  <si>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</si>
  <si>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</si>
  <si>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</si>
  <si>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</si>
  <si>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</si>
  <si>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</si>
  <si>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</si>
  <si>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</si>
  <si>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</si>
  <si>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</si>
  <si>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</si>
  <si>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</si>
  <si>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</si>
  <si>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</si>
  <si>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</si>
  <si>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</si>
  <si>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</si>
  <si>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</si>
  <si>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</si>
  <si>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</si>
  <si>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</si>
  <si>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</si>
  <si>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</si>
  <si>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</si>
  <si>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</si>
  <si>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</si>
  <si>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</si>
  <si>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</si>
  <si>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</si>
  <si>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</si>
  <si>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</si>
  <si>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</si>
  <si>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</si>
  <si>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</si>
  <si>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</si>
  <si>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</si>
  <si>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</si>
  <si>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</si>
  <si>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</si>
  <si>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</si>
  <si>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</si>
  <si>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</si>
  <si>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</si>
  <si>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</si>
  <si>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</si>
  <si>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</si>
  <si>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</si>
  <si>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</si>
  <si>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</si>
  <si>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</si>
  <si>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</si>
  <si>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</si>
  <si>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</si>
  <si>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</si>
  <si>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</si>
  <si>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</si>
  <si>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</si>
  <si>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</si>
  <si>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</si>
  <si>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</si>
  <si>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</si>
  <si>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</si>
  <si>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</si>
  <si>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</si>
  <si>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</si>
  <si>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</si>
  <si>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</si>
  <si>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</si>
  <si>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</si>
  <si>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</si>
  <si>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</si>
  <si>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</si>
  <si>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</si>
  <si>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</si>
  <si>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</si>
  <si>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</si>
  <si>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</si>
  <si>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</si>
  <si>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</si>
  <si>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</si>
  <si>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</si>
  <si>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</si>
  <si>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</si>
  <si>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</si>
  <si>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</si>
  <si>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</si>
  <si>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</si>
  <si>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</si>
  <si>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</si>
  <si>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</si>
  <si>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</si>
  <si>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</si>
  <si>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</si>
  <si>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</si>
  <si>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</si>
  <si>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</si>
  <si>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</si>
  <si>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</si>
  <si>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</si>
  <si>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</si>
  <si>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</si>
  <si>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</si>
  <si>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</si>
  <si>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</si>
  <si>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</si>
  <si>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</si>
  <si>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</si>
  <si>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</si>
  <si>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</si>
  <si>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</si>
  <si>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</si>
  <si>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</si>
  <si>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</si>
  <si>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</si>
  <si>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</si>
  <si>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</si>
  <si>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</si>
  <si>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</si>
  <si>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</si>
  <si>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</si>
  <si>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</si>
  <si>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</si>
  <si>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</si>
  <si>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</si>
  <si>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</si>
  <si>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</si>
  <si>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</si>
  <si>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</si>
  <si>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</si>
  <si>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</si>
  <si>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</si>
  <si>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</si>
  <si>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</si>
  <si>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</si>
  <si>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</si>
  <si>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</si>
  <si>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</si>
  <si>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</si>
  <si>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</si>
  <si>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</si>
  <si>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</si>
  <si>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</si>
  <si>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</si>
  <si>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</si>
  <si>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</si>
  <si>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</si>
  <si>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</si>
  <si>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</si>
  <si>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</si>
  <si>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</si>
  <si>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</si>
  <si>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</si>
  <si>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</si>
  <si>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</si>
  <si>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</si>
  <si>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</si>
  <si>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</si>
  <si>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</si>
  <si>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</si>
  <si>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</si>
  <si>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</si>
  <si>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</si>
  <si>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</si>
  <si>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</si>
  <si>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</si>
  <si>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</si>
  <si>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</si>
  <si>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</si>
  <si>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</si>
  <si>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</si>
  <si>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</si>
  <si>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</si>
  <si>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</si>
  <si>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</si>
  <si>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</si>
  <si>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</si>
  <si>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</si>
  <si>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</si>
  <si>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</si>
  <si>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</si>
  <si>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</si>
  <si>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</si>
  <si>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</si>
  <si>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</si>
  <si>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</si>
  <si>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</si>
  <si>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</si>
  <si>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</si>
  <si>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</si>
  <si>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</si>
  <si>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</si>
  <si>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</si>
  <si>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</si>
  <si>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</si>
  <si>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</si>
  <si>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</si>
  <si>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</si>
  <si>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</si>
  <si>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</si>
  <si>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</si>
  <si>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</si>
  <si>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</si>
  <si>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</si>
  <si>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</si>
  <si>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</si>
  <si>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</si>
  <si>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</si>
  <si>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</si>
  <si>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</si>
  <si>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</si>
  <si>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</si>
  <si>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</si>
  <si>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</si>
  <si>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</si>
  <si>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</si>
  <si>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</si>
  <si>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</si>
  <si>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</si>
  <si>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</si>
  <si>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</si>
  <si>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</si>
  <si>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</si>
  <si>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</si>
  <si>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</si>
  <si>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</si>
  <si>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</si>
  <si>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</si>
  <si>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</si>
  <si>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</si>
  <si>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</si>
  <si>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</si>
  <si>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</si>
  <si>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</si>
  <si>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</si>
  <si>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</si>
  <si>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</si>
  <si>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</si>
  <si>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</si>
  <si>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</si>
  <si>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</si>
  <si>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</si>
  <si>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</si>
  <si>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</si>
  <si>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</si>
  <si>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</si>
  <si>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</si>
  <si>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</si>
  <si>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</si>
  <si>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</si>
  <si>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</si>
  <si>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</si>
  <si>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</si>
  <si>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</si>
  <si>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</si>
  <si>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</si>
  <si>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</si>
  <si>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</si>
  <si>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</si>
  <si>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</si>
  <si>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</si>
  <si>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</si>
  <si>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</si>
  <si>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</si>
  <si>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</si>
  <si>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</si>
  <si>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</si>
  <si>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</si>
  <si>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</si>
  <si>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</si>
  <si>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</si>
  <si>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</si>
  <si>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</si>
  <si>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</si>
  <si>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</si>
  <si>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</si>
  <si>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</si>
  <si>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</si>
  <si>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</si>
  <si>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</si>
  <si>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</si>
  <si>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</si>
  <si>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</si>
  <si>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</si>
  <si>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</si>
  <si>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</si>
  <si>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</si>
  <si>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</si>
  <si>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</si>
  <si>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</si>
  <si>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</si>
  <si>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</si>
  <si>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</si>
  <si>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</si>
  <si>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</si>
  <si>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</si>
  <si>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</si>
  <si>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</si>
  <si>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</si>
  <si>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</si>
  <si>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</si>
  <si>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</si>
  <si>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</si>
  <si>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</si>
  <si>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</si>
  <si>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</si>
  <si>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</si>
  <si>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</si>
  <si>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</si>
  <si>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</si>
  <si>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</si>
  <si>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</si>
  <si>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</si>
  <si>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</si>
  <si>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</si>
  <si>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</si>
  <si>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</si>
  <si>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</si>
  <si>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</si>
  <si>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</si>
  <si>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</si>
  <si>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</si>
  <si>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</si>
  <si>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</si>
  <si>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</si>
  <si>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</si>
  <si>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</si>
  <si>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</si>
  <si>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</si>
  <si>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</si>
  <si>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</si>
  <si>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</si>
  <si>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</si>
  <si>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</si>
  <si>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</si>
  <si>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</si>
  <si>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</si>
  <si>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</si>
  <si>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</si>
  <si>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</si>
  <si>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</si>
  <si>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</si>
  <si>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</si>
  <si>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</si>
  <si>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</si>
  <si>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</si>
  <si>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</si>
  <si>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</si>
  <si>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</si>
  <si>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</si>
  <si>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</si>
  <si>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</si>
  <si>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</si>
  <si>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</si>
  <si>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</si>
  <si>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</si>
  <si>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</si>
  <si>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</si>
  <si>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</si>
  <si>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</si>
  <si>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</si>
  <si>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</si>
  <si>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</si>
  <si>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</si>
  <si>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</si>
  <si>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</si>
  <si>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</si>
  <si>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</si>
  <si>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</si>
  <si>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</si>
  <si>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</si>
  <si>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</si>
  <si>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</si>
  <si>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</si>
  <si>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</si>
  <si>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</si>
  <si>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</si>
  <si>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</si>
  <si>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</si>
  <si>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</si>
  <si>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</si>
  <si>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</si>
  <si>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</si>
  <si>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</si>
  <si>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</si>
  <si>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</si>
  <si>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</si>
  <si>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</si>
  <si>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</si>
  <si>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</si>
  <si>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</si>
  <si>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</si>
  <si>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</si>
  <si>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</si>
  <si>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</si>
  <si>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</si>
  <si>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</si>
  <si>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</si>
  <si>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</si>
  <si>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</si>
  <si>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</si>
  <si>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</si>
  <si>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</si>
  <si>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</si>
  <si>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</si>
  <si>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</si>
  <si>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</si>
  <si>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</si>
  <si>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</si>
  <si>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</si>
  <si>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</si>
  <si>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</si>
  <si>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</si>
  <si>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</si>
  <si>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</si>
  <si>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</si>
  <si>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</si>
  <si>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</si>
  <si>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</si>
  <si>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</si>
  <si>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</si>
  <si>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</si>
  <si>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</si>
  <si>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</si>
  <si>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</si>
  <si>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</si>
  <si>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</si>
  <si>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</si>
  <si>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</si>
  <si>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</si>
  <si>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</si>
  <si>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</si>
  <si>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</si>
  <si>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</si>
  <si>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</si>
  <si>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</si>
  <si>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</si>
  <si>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</si>
  <si>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</si>
  <si>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</si>
  <si>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</si>
  <si>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</si>
  <si>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</si>
  <si>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</si>
  <si>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</si>
  <si>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</si>
  <si>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</si>
  <si>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</si>
  <si>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</si>
  <si>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</si>
  <si>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</si>
  <si>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</si>
  <si>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</si>
  <si>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</si>
  <si>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</si>
  <si>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</si>
  <si>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</si>
  <si>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</si>
  <si>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</si>
  <si>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</si>
  <si>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</si>
  <si>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</si>
  <si>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</si>
  <si>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</si>
  <si>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</si>
  <si>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</si>
  <si>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</si>
  <si>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</si>
  <si>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</si>
  <si>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</si>
  <si>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</si>
  <si>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</si>
  <si>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</si>
  <si>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</si>
  <si>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</si>
  <si>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</si>
  <si>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</si>
  <si>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</si>
  <si>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</si>
  <si>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</si>
  <si>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</si>
  <si>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</si>
  <si>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</si>
  <si>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</si>
  <si>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</si>
  <si>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</si>
  <si>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</si>
  <si>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</si>
  <si>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</si>
  <si>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</si>
  <si>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</si>
  <si>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</si>
  <si>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</si>
  <si>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</si>
  <si>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</si>
  <si>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</si>
  <si>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</si>
  <si>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</si>
  <si>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</si>
  <si>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</si>
  <si>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</si>
  <si>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</si>
  <si>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</si>
  <si>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</si>
  <si>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</si>
  <si>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</si>
  <si>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</si>
  <si>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</si>
  <si>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</si>
  <si>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</si>
  <si>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</si>
  <si>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</si>
  <si>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</si>
  <si>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</si>
  <si>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</si>
  <si>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</si>
  <si>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</si>
  <si>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</si>
  <si>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</si>
  <si>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</si>
  <si>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</si>
  <si>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</si>
  <si>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</si>
  <si>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</si>
  <si>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</si>
  <si>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</si>
  <si>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</si>
  <si>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</si>
  <si>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</si>
  <si>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</si>
  <si>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</si>
  <si>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</si>
  <si>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</si>
  <si>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</si>
  <si>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</si>
  <si>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</si>
  <si>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</si>
  <si>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</si>
  <si>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</si>
  <si>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</si>
  <si>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</si>
  <si>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</si>
  <si>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</si>
  <si>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</si>
  <si>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</si>
  <si>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</si>
  <si>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</si>
  <si>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</si>
  <si>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</si>
  <si>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</si>
  <si>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</si>
  <si>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</si>
  <si>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</si>
  <si>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</si>
  <si>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</si>
  <si>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</si>
  <si>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</si>
  <si>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</si>
  <si>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</si>
  <si>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</si>
  <si>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</si>
  <si>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</si>
  <si>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</si>
  <si>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</si>
  <si>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</si>
  <si>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</si>
  <si>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</si>
  <si>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</si>
  <si>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</si>
  <si>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</si>
  <si>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</si>
  <si>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</si>
  <si>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</si>
  <si>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</si>
  <si>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</si>
  <si>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</si>
  <si>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</si>
  <si>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</si>
  <si>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</si>
  <si>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</si>
  <si>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</si>
  <si>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</si>
  <si>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</si>
  <si>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</si>
  <si>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</si>
  <si>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</si>
  <si>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</si>
  <si>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</si>
  <si>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</si>
  <si>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</si>
  <si>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</si>
  <si>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</si>
  <si>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</si>
  <si>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</si>
  <si>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</si>
  <si>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</si>
  <si>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</si>
  <si>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</si>
  <si>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</si>
  <si>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</si>
  <si>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</si>
  <si>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</si>
  <si>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</si>
  <si>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</si>
  <si>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</si>
  <si>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</si>
  <si>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</si>
  <si>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</si>
  <si>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</si>
  <si>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</si>
  <si>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</si>
  <si>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</si>
  <si>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</si>
  <si>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</si>
  <si>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</si>
  <si>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</si>
  <si>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</si>
  <si>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</si>
  <si>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</si>
  <si>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</si>
  <si>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</si>
  <si>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</si>
  <si>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</si>
  <si>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</si>
  <si>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</si>
  <si>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</si>
  <si>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</si>
  <si>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</si>
  <si>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</si>
  <si>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</si>
  <si>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</si>
  <si>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</si>
  <si>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</si>
  <si>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</si>
  <si>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</si>
  <si>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</si>
  <si>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</si>
  <si>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</si>
  <si>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</si>
  <si>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</si>
  <si>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</si>
  <si>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</si>
  <si>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</si>
  <si>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</si>
  <si>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</si>
  <si>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</si>
  <si>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</si>
  <si>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</si>
  <si>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</si>
  <si>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</si>
  <si>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</si>
  <si>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</si>
  <si>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</si>
  <si>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</si>
  <si>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</si>
  <si>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</si>
  <si>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</si>
  <si>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</si>
  <si>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</si>
  <si>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</si>
  <si>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</si>
  <si>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</si>
  <si>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</si>
  <si>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</si>
  <si>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</si>
  <si>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</si>
  <si>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</si>
  <si>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</si>
  <si>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</si>
  <si>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</si>
  <si>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</si>
  <si>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</si>
  <si>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</si>
  <si>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</si>
  <si>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</si>
  <si>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</si>
  <si>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</si>
  <si>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</si>
  <si>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</si>
  <si>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</si>
  <si>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</si>
  <si>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</si>
  <si>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</si>
  <si>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</si>
  <si>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</si>
  <si>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</si>
  <si>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</si>
  <si>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</si>
  <si>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</si>
  <si>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</si>
  <si>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</si>
  <si>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</si>
  <si>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</si>
  <si>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</si>
  <si>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</si>
  <si>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</si>
  <si>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</si>
  <si>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</si>
  <si>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</si>
  <si>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</si>
  <si>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</si>
  <si>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</si>
  <si>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</si>
  <si>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</si>
  <si>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</si>
  <si>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</si>
  <si>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</si>
  <si>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</si>
  <si>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</si>
  <si>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</si>
  <si>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</si>
  <si>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</si>
  <si>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</si>
  <si>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</si>
  <si>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</si>
  <si>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</si>
  <si>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</si>
  <si>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</si>
  <si>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</si>
  <si>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</si>
  <si>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</si>
  <si>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</si>
  <si>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</si>
  <si>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</si>
  <si>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</si>
  <si>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</si>
  <si>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</si>
  <si>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</si>
  <si>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</si>
  <si>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</si>
  <si>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</si>
  <si>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</si>
  <si>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</si>
  <si>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</si>
  <si>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</si>
  <si>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</si>
  <si>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</si>
  <si>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</si>
  <si>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</si>
  <si>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</si>
  <si>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</si>
  <si>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</si>
  <si>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</si>
  <si>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</si>
  <si>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</si>
  <si>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</si>
  <si>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</si>
  <si>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</si>
  <si>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</si>
  <si>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</si>
  <si>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</si>
  <si>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</si>
  <si>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</si>
  <si>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</si>
  <si>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</si>
  <si>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</si>
  <si>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</si>
  <si>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</si>
  <si>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</si>
  <si>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</si>
  <si>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</si>
  <si>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</si>
  <si>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</si>
  <si>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</si>
  <si>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</si>
  <si>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</si>
  <si>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</si>
  <si>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</si>
  <si>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</si>
  <si>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</si>
  <si>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</si>
  <si>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</si>
  <si>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</si>
  <si>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</si>
  <si>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</si>
  <si>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</si>
  <si>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</si>
  <si>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</si>
  <si>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</si>
  <si>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</si>
  <si>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</si>
  <si>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</si>
  <si>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</si>
  <si>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</si>
  <si>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</si>
  <si>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</si>
  <si>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</si>
  <si>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</si>
  <si>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</si>
  <si>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</si>
  <si>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</si>
  <si>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</si>
  <si>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</si>
  <si>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</si>
  <si>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</si>
  <si>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</si>
  <si>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</si>
  <si>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</si>
  <si>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</si>
  <si>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</si>
  <si>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</si>
  <si>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</si>
  <si>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</si>
  <si>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</si>
  <si>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</si>
  <si>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</si>
  <si>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</si>
  <si>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</si>
  <si>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</si>
  <si>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</si>
  <si>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</si>
  <si>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</si>
  <si>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</si>
  <si>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</si>
  <si>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</si>
  <si>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</si>
  <si>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</si>
  <si>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</si>
  <si>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</si>
  <si>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</si>
  <si>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</si>
  <si>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</si>
  <si>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</si>
  <si>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</si>
  <si>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</si>
  <si>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</si>
  <si>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</si>
  <si>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</si>
  <si>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</si>
  <si>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</si>
  <si>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</si>
  <si>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</si>
  <si>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</si>
  <si>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</si>
  <si>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</si>
  <si>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</si>
  <si>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</si>
  <si>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</si>
  <si>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</si>
  <si>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</si>
  <si>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</si>
  <si>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</si>
  <si>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</si>
  <si>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</si>
  <si>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</si>
  <si>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</si>
  <si>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</si>
  <si>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</si>
  <si>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</si>
  <si>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</si>
  <si>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</si>
  <si>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</si>
  <si>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</si>
  <si>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</si>
  <si>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</si>
  <si>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</si>
  <si>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</si>
  <si>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</si>
  <si>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</si>
  <si>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</si>
  <si>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</si>
  <si>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</si>
  <si>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</si>
  <si>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</si>
  <si>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</si>
  <si>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</si>
  <si>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</si>
  <si>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</si>
  <si>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</si>
  <si>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</si>
  <si>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</si>
  <si>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</si>
  <si>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</si>
  <si>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</si>
  <si>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</si>
  <si>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</si>
  <si>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</si>
  <si>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</si>
  <si>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</si>
  <si>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</si>
  <si>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</si>
  <si>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</si>
  <si>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</si>
  <si>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</si>
  <si>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</si>
  <si>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</si>
  <si>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</si>
  <si>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</si>
  <si>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</si>
  <si>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</si>
  <si>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</si>
  <si>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</si>
  <si>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</si>
  <si>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</si>
  <si>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</si>
  <si>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</si>
  <si>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</si>
  <si>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</si>
  <si>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</si>
  <si>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</si>
  <si>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</si>
  <si>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</si>
  <si>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</si>
  <si>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</si>
  <si>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</si>
  <si>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</si>
  <si>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</si>
  <si>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</si>
  <si>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</si>
  <si>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</si>
  <si>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</si>
  <si>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</si>
  <si>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</si>
  <si>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</si>
  <si>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</si>
  <si>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</si>
  <si>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</si>
  <si>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</si>
  <si>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</si>
  <si>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</si>
  <si>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</si>
  <si>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</si>
  <si>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</si>
  <si>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</si>
  <si>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</si>
  <si>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</si>
  <si>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</si>
  <si>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</si>
  <si>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</si>
  <si>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</si>
  <si>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</si>
  <si>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</si>
  <si>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</si>
  <si>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</si>
  <si>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</si>
  <si>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</si>
  <si>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</si>
  <si>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</si>
  <si>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</si>
  <si>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</si>
  <si>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</si>
  <si>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</si>
  <si>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</si>
  <si>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</si>
  <si>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</si>
  <si>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</si>
  <si>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</si>
  <si>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</si>
  <si>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</si>
  <si>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</si>
  <si>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</si>
  <si>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</si>
  <si>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</si>
  <si>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</si>
  <si>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</si>
  <si>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</si>
  <si>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</si>
  <si>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</si>
  <si>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</si>
  <si>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</si>
  <si>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</si>
  <si>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</si>
  <si>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</si>
  <si>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</si>
  <si>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</si>
  <si>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</si>
  <si>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</si>
  <si>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</si>
  <si>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</si>
  <si>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</si>
  <si>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</si>
  <si>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</si>
  <si>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</si>
  <si>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</si>
  <si>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</si>
  <si>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</si>
  <si>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</si>
  <si>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</si>
  <si>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</si>
  <si>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</si>
  <si>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</si>
  <si>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</si>
  <si>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</si>
  <si>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</si>
  <si>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</si>
  <si>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</si>
  <si>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</si>
  <si>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</si>
  <si>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</si>
  <si>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</si>
  <si>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</si>
  <si>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</si>
  <si>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</si>
  <si>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</si>
  <si>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</si>
  <si>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</si>
  <si>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</si>
  <si>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</si>
  <si>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</si>
  <si>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</si>
  <si>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</si>
  <si>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</si>
  <si>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</si>
  <si>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</si>
  <si>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</si>
  <si>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</si>
  <si>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</si>
  <si>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</si>
  <si>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</si>
  <si>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</si>
  <si>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</si>
  <si>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</si>
  <si>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</si>
  <si>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</si>
  <si>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</si>
  <si>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</si>
  <si>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</si>
  <si>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</si>
  <si>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</si>
  <si>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</si>
  <si>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</si>
  <si>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</si>
  <si>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</si>
  <si>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</si>
  <si>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</si>
  <si>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</si>
  <si>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</si>
  <si>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</si>
  <si>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</si>
  <si>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</si>
  <si>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</si>
  <si>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</si>
  <si>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</si>
  <si>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</si>
  <si>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</si>
  <si>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</si>
  <si>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</si>
  <si>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</si>
  <si>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</si>
  <si>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</si>
  <si>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</si>
  <si>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</si>
  <si>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</si>
  <si>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</si>
  <si>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</si>
  <si>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</si>
  <si>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</si>
  <si>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</si>
  <si>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</si>
  <si>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</si>
  <si>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</si>
  <si>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</si>
  <si>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</si>
  <si>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</si>
  <si>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</si>
  <si>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</si>
  <si>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</si>
  <si>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</si>
  <si>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</si>
  <si>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</si>
  <si>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</si>
  <si>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</si>
  <si>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</si>
  <si>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</si>
  <si>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</si>
  <si>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</si>
  <si>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</si>
  <si>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</si>
  <si>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</si>
  <si>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</si>
  <si>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</si>
  <si>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</si>
  <si>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</si>
  <si>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</si>
  <si>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</si>
  <si>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</si>
  <si>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</si>
  <si>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</si>
  <si>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</si>
  <si>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</si>
  <si>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</si>
  <si>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</si>
  <si>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</si>
  <si>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</si>
  <si>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</si>
  <si>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</si>
  <si>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</si>
  <si>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</si>
  <si>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</si>
  <si>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</si>
  <si>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</si>
  <si>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</si>
  <si>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</si>
  <si>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</si>
  <si>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</si>
  <si>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</si>
  <si>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</si>
  <si>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</si>
  <si>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</si>
  <si>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</si>
  <si>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</si>
  <si>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</si>
  <si>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</si>
  <si>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</si>
  <si>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</si>
  <si>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</si>
  <si>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</si>
  <si>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</si>
  <si>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</si>
  <si>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</si>
  <si>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</si>
  <si>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</si>
  <si>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</si>
  <si>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</si>
  <si>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</si>
  <si>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</si>
  <si>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</si>
  <si>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</si>
  <si>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</si>
  <si>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</si>
  <si>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</si>
  <si>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</si>
  <si>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</si>
  <si>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</si>
  <si>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</si>
  <si>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</si>
  <si>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</si>
  <si>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</si>
  <si>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</si>
  <si>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</si>
  <si>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</si>
  <si>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</si>
  <si>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</si>
  <si>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</si>
  <si>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</si>
  <si>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</si>
  <si>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</si>
  <si>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</si>
  <si>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</si>
  <si>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</si>
  <si>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</si>
  <si>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</si>
  <si>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</si>
  <si>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</si>
  <si>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</si>
  <si>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</si>
  <si>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</si>
  <si>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</si>
  <si>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</si>
  <si>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</si>
  <si>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</si>
  <si>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</si>
  <si>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</si>
  <si>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</si>
  <si>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</si>
  <si>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</si>
  <si>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</si>
  <si>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</si>
  <si>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</si>
  <si>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</si>
  <si>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</si>
  <si>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</si>
  <si>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</si>
  <si>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</si>
  <si>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</si>
  <si>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</si>
  <si>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</si>
  <si>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</si>
  <si>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</si>
  <si>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</si>
  <si>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</si>
  <si>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</si>
  <si>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</si>
  <si>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</si>
  <si>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</si>
  <si>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</si>
  <si>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</si>
  <si>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</si>
  <si>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</si>
  <si>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</si>
  <si>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</si>
  <si>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</si>
  <si>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</si>
  <si>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</si>
  <si>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</si>
  <si>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</si>
  <si>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</si>
  <si>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</si>
  <si>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</si>
  <si>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</si>
  <si>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</si>
  <si>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</si>
  <si>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</si>
  <si>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</si>
  <si>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</si>
  <si>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</si>
  <si>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</si>
  <si>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</si>
  <si>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</si>
  <si>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</si>
  <si>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</si>
  <si>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</si>
  <si>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</si>
  <si>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</si>
  <si>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</si>
  <si>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</si>
  <si>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</si>
  <si>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</si>
  <si>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</si>
  <si>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</si>
  <si>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</si>
  <si>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</si>
  <si>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</si>
  <si>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</si>
  <si>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</si>
  <si>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</si>
  <si>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</si>
  <si>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</si>
  <si>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</si>
  <si>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</si>
  <si>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</si>
  <si>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</si>
  <si>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</si>
  <si>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</si>
  <si>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</si>
  <si>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</si>
  <si>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</si>
  <si>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</si>
  <si>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</si>
  <si>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</si>
  <si>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</si>
  <si>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</si>
  <si>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</si>
  <si>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</si>
  <si>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</si>
  <si>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</si>
  <si>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</si>
  <si>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</si>
  <si>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</si>
  <si>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</si>
  <si>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</si>
  <si>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</si>
  <si>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</si>
  <si>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</si>
  <si>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</si>
  <si>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</si>
  <si>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</si>
  <si>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</si>
  <si>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</si>
  <si>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</si>
  <si>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</si>
  <si>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</si>
  <si>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</si>
  <si>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</si>
  <si>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</si>
  <si>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</si>
  <si>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</si>
  <si>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</si>
  <si>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</si>
  <si>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</si>
  <si>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</si>
  <si>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</si>
  <si>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</si>
  <si>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</si>
  <si>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</si>
  <si>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</si>
  <si>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</si>
  <si>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</si>
  <si>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</si>
  <si>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</si>
  <si>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</si>
  <si>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</si>
  <si>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</si>
  <si>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</si>
  <si>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</si>
  <si>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</si>
  <si>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</si>
  <si>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</si>
  <si>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</si>
  <si>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</si>
  <si>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</si>
  <si>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</si>
  <si>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</si>
  <si>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</si>
  <si>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</si>
  <si>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</si>
  <si>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</si>
  <si>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</si>
  <si>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</si>
  <si>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</si>
  <si>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</si>
  <si>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</si>
  <si>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</si>
  <si>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</si>
  <si>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</si>
  <si>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</si>
  <si>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</si>
  <si>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</si>
  <si>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</si>
  <si>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</si>
  <si>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</si>
  <si>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</si>
  <si>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</si>
  <si>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</si>
  <si>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</si>
  <si>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</si>
  <si>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</si>
  <si>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</si>
  <si>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</si>
  <si>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</si>
  <si>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</si>
  <si>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</si>
  <si>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</si>
  <si>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</si>
  <si>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</si>
  <si>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</si>
  <si>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</si>
  <si>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</si>
  <si>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</si>
  <si>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</si>
  <si>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</si>
  <si>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</si>
  <si>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</si>
  <si>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</si>
  <si>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</si>
  <si>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</si>
  <si>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</si>
  <si>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</si>
  <si>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</si>
  <si>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</si>
  <si>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</si>
  <si>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</si>
  <si>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</si>
  <si>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</si>
  <si>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</si>
  <si>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</si>
  <si>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</si>
  <si>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</si>
  <si>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</si>
  <si>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</si>
  <si>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</si>
  <si>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</si>
  <si>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</si>
  <si>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</si>
  <si>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</si>
  <si>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</si>
  <si>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</si>
  <si>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</si>
  <si>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</si>
  <si>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</si>
  <si>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</si>
  <si>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</si>
  <si>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</si>
  <si>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</si>
  <si>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</si>
  <si>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</si>
  <si>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</si>
  <si>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</si>
  <si>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</si>
  <si>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</si>
  <si>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</si>
  <si>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</si>
  <si>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</si>
  <si>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</si>
  <si>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</si>
  <si>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</si>
  <si>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</si>
  <si>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</si>
  <si>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</si>
  <si>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</si>
  <si>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</si>
  <si>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</si>
  <si>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</si>
  <si>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</si>
  <si>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</si>
  <si>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</si>
  <si>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</si>
  <si>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</si>
  <si>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</si>
  <si>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</si>
  <si>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</si>
  <si>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</si>
  <si>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</si>
  <si>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</si>
  <si>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</si>
  <si>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</si>
  <si>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</si>
  <si>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</si>
  <si>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</si>
  <si>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</si>
  <si>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</si>
  <si>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</si>
  <si>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</si>
  <si>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</si>
  <si>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</si>
  <si>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</si>
  <si>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</si>
  <si>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</si>
  <si>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</si>
  <si>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</si>
  <si>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</si>
  <si>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</si>
  <si>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</si>
  <si>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</si>
  <si>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</si>
  <si>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</si>
  <si>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</si>
  <si>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</si>
  <si>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</si>
  <si>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</si>
  <si>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</si>
  <si>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</si>
  <si>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</si>
  <si>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</si>
  <si>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</si>
  <si>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</si>
  <si>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</si>
  <si>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</si>
  <si>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</si>
  <si>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</si>
  <si>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</si>
  <si>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</si>
  <si>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</si>
  <si>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</si>
  <si>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</si>
  <si>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</si>
  <si>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</si>
  <si>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</si>
  <si>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</si>
  <si>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</si>
  <si>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</si>
  <si>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</si>
  <si>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</si>
  <si>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</si>
  <si>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</si>
  <si>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</si>
  <si>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</si>
  <si>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</si>
  <si>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</si>
  <si>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</si>
  <si>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</si>
  <si>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</si>
  <si>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</si>
  <si>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</si>
  <si>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</si>
  <si>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</si>
  <si>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</si>
  <si>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</si>
  <si>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</si>
  <si>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</si>
  <si>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</si>
  <si>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</si>
  <si>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</si>
  <si>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</si>
  <si>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</si>
  <si>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</si>
  <si>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</si>
  <si>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</si>
  <si>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</si>
  <si>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</si>
  <si>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</si>
  <si>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</si>
  <si>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</si>
  <si>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</si>
  <si>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</si>
  <si>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</si>
  <si>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</si>
  <si>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</si>
  <si>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</si>
  <si>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</si>
  <si>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</si>
  <si>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</si>
  <si>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</si>
  <si>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</si>
  <si>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</si>
  <si>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</si>
  <si>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</si>
  <si>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</si>
  <si>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</si>
  <si>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</si>
  <si>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</si>
  <si>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</si>
  <si>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</si>
  <si>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</si>
  <si>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</si>
  <si>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</si>
  <si>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</si>
  <si>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</si>
  <si>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</si>
  <si>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</si>
  <si>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</si>
  <si>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</si>
  <si>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</si>
  <si>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</si>
  <si>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</si>
  <si>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</si>
  <si>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</si>
  <si>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</si>
  <si>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</si>
  <si>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</si>
  <si>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</si>
  <si>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</si>
  <si>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</si>
  <si>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</si>
  <si>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</si>
  <si>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</si>
  <si>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</si>
  <si>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</si>
  <si>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</si>
  <si>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</si>
  <si>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</si>
  <si>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</si>
  <si>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</si>
  <si>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</si>
  <si>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</si>
  <si>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</si>
  <si>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</si>
  <si>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</si>
  <si>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</si>
  <si>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</si>
  <si>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</si>
  <si>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</si>
  <si>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</si>
  <si>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</si>
  <si>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</si>
  <si>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</si>
  <si>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</si>
  <si>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</si>
  <si>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</si>
  <si>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</si>
  <si>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</si>
  <si>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</si>
  <si>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</si>
  <si>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</si>
  <si>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</si>
  <si>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</si>
  <si>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</si>
  <si>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</si>
  <si>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</si>
  <si>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</si>
  <si>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</si>
  <si>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</si>
  <si>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</si>
  <si>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</si>
  <si>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</si>
  <si>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</si>
  <si>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</si>
  <si>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</si>
  <si>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</si>
  <si>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</si>
  <si>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</si>
  <si>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</si>
  <si>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</si>
  <si>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</si>
  <si>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</si>
  <si>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</si>
  <si>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</si>
  <si>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</si>
  <si>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</si>
  <si>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</si>
  <si>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</si>
  <si>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</si>
  <si>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</si>
  <si>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</si>
  <si>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</si>
  <si>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</si>
  <si>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</si>
  <si>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</si>
  <si>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</si>
  <si>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</si>
  <si>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</si>
  <si>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</si>
  <si>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</si>
  <si>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</si>
  <si>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</si>
  <si>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</si>
  <si>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</si>
  <si>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</si>
  <si>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</si>
  <si>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</si>
  <si>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</si>
  <si>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</si>
  <si>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</si>
  <si>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</si>
  <si>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</si>
  <si>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</si>
  <si>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</si>
  <si>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</si>
  <si>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</si>
  <si>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</si>
  <si>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</si>
  <si>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</si>
  <si>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</si>
  <si>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</si>
  <si>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</si>
  <si>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</si>
  <si>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</si>
  <si>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</si>
  <si>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</si>
  <si>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</si>
  <si>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</si>
  <si>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</si>
  <si>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</si>
  <si>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</si>
  <si>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</si>
  <si>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</si>
  <si>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</si>
  <si>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</si>
  <si>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</si>
  <si>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</si>
  <si>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</si>
  <si>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</si>
  <si>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</si>
  <si>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</si>
  <si>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</si>
  <si>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</si>
  <si>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</si>
  <si>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</si>
  <si>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</si>
  <si>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</si>
  <si>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</si>
  <si>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</si>
  <si>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</si>
  <si>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</si>
  <si>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</si>
  <si>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</si>
  <si>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</si>
  <si>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</si>
  <si>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</si>
  <si>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</si>
  <si>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</si>
  <si>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</si>
  <si>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</si>
  <si>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</si>
  <si>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</si>
  <si>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</si>
  <si>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</si>
  <si>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</si>
  <si>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</si>
  <si>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</si>
  <si>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</si>
  <si>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</si>
  <si>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</si>
  <si>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</si>
  <si>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</si>
  <si>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</si>
  <si>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</si>
  <si>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</si>
  <si>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</si>
  <si>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</si>
  <si>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</si>
  <si>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</si>
  <si>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</si>
  <si>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</si>
  <si>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</si>
  <si>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</si>
  <si>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</si>
  <si>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</si>
  <si>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</si>
  <si>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</si>
  <si>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</si>
  <si>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</si>
  <si>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</si>
  <si>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</si>
  <si>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</si>
  <si>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</si>
  <si>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</si>
  <si>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</si>
  <si>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</si>
  <si>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</si>
  <si>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</si>
  <si>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</si>
  <si>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</si>
  <si>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</si>
  <si>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</si>
  <si>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</si>
  <si>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</si>
  <si>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</si>
  <si>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</si>
  <si>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</si>
  <si>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</si>
  <si>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</si>
  <si>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</si>
  <si>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</si>
  <si>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</si>
  <si>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</si>
  <si>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</si>
  <si>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</si>
  <si>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</si>
  <si>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</si>
  <si>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</si>
  <si>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</si>
  <si>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</si>
  <si>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</si>
  <si>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</si>
  <si>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</si>
  <si>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</si>
  <si>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</si>
  <si>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</si>
  <si>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</si>
  <si>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</si>
  <si>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</si>
  <si>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</si>
  <si>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</si>
  <si>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</si>
  <si>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</si>
  <si>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</si>
  <si>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</si>
  <si>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</si>
  <si>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</si>
  <si>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</si>
  <si>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</si>
  <si>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</si>
  <si>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</si>
  <si>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</si>
  <si>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</si>
  <si>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</si>
  <si>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</si>
  <si>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</si>
  <si>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</si>
  <si>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</si>
  <si>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</si>
  <si>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</si>
  <si>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</si>
  <si>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</si>
  <si>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</si>
  <si>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</si>
  <si>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</si>
  <si>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</si>
  <si>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</si>
  <si>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</si>
  <si>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</si>
  <si>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</si>
  <si>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</si>
  <si>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</si>
  <si>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</si>
  <si>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</si>
  <si>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</si>
  <si>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</si>
  <si>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</si>
  <si>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</si>
  <si>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</si>
  <si>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</si>
  <si>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</si>
  <si>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</si>
  <si>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</si>
  <si>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</si>
  <si>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</si>
  <si>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</si>
  <si>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</si>
  <si>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</si>
  <si>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</si>
  <si>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</si>
  <si>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</si>
  <si>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</si>
  <si>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</si>
  <si>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</si>
  <si>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</si>
  <si>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</si>
  <si>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</si>
  <si>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</si>
  <si>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</si>
  <si>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</si>
  <si>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</si>
  <si>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</si>
  <si>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</si>
  <si>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</si>
  <si>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</si>
  <si>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</si>
  <si>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</si>
  <si>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</si>
  <si>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</si>
  <si>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</si>
  <si>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</si>
  <si>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</si>
  <si>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</si>
  <si>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</si>
  <si>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</si>
  <si>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</si>
  <si>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</si>
  <si>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</si>
  <si>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</si>
  <si>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</si>
  <si>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</si>
  <si>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</si>
  <si>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</si>
  <si>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</si>
  <si>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</si>
  <si>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</si>
  <si>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</si>
  <si>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</si>
  <si>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</si>
  <si>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</si>
  <si>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</si>
  <si>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</si>
  <si>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</si>
  <si>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</si>
  <si>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</si>
  <si>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</si>
  <si>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</si>
  <si>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</si>
  <si>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</si>
  <si>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</si>
  <si>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</si>
  <si>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</si>
  <si>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</si>
  <si>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</si>
  <si>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</si>
  <si>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</si>
  <si>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</si>
  <si>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</si>
  <si>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</si>
  <si>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</si>
  <si>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</si>
  <si>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</si>
  <si>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</si>
  <si>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</si>
  <si>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</si>
  <si>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</si>
  <si>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</si>
  <si>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</si>
  <si>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</si>
  <si>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</si>
  <si>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</si>
  <si>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</si>
  <si>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</si>
  <si>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</si>
  <si>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</si>
  <si>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</si>
  <si>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</si>
  <si>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</si>
  <si>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</si>
  <si>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</si>
  <si>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</si>
  <si>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</si>
  <si>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</si>
  <si>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</si>
  <si>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</si>
  <si>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</si>
  <si>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</si>
  <si>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</si>
  <si>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</si>
  <si>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</si>
  <si>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</si>
  <si>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</si>
  <si>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</si>
  <si>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</si>
  <si>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</si>
  <si>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</si>
  <si>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</si>
  <si>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</si>
  <si>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</si>
  <si>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</si>
  <si>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</si>
  <si>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</si>
  <si>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</si>
  <si>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</si>
  <si>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</si>
  <si>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</si>
  <si>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</si>
  <si>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</si>
  <si>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</si>
  <si>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</si>
  <si>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</si>
  <si>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</si>
  <si>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</si>
  <si>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</si>
  <si>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</si>
  <si>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</si>
  <si>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</si>
  <si>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</si>
  <si>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</si>
  <si>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</si>
  <si>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</si>
  <si>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</si>
  <si>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</si>
  <si>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</si>
  <si>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</si>
  <si>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</si>
  <si>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</si>
  <si>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</si>
  <si>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</si>
  <si>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</si>
  <si>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</si>
  <si>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</si>
  <si>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</si>
  <si>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</si>
  <si>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</si>
  <si>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</si>
  <si>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</si>
  <si>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</si>
  <si>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</si>
  <si>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</si>
  <si>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</si>
  <si>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</si>
  <si>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</si>
  <si>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</si>
  <si>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</si>
  <si>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</si>
  <si>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</si>
  <si>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</si>
  <si>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</si>
  <si>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</si>
  <si>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</si>
  <si>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</si>
  <si>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</si>
  <si>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</si>
  <si>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</si>
  <si>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</si>
  <si>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</si>
  <si>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</si>
  <si>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</si>
  <si>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</si>
  <si>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</si>
  <si>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</si>
  <si>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</si>
  <si>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</si>
  <si>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</si>
  <si>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</si>
  <si>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</si>
  <si>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</si>
  <si>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</si>
  <si>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</si>
  <si>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</si>
  <si>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</si>
  <si>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</si>
  <si>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</si>
  <si>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</si>
  <si>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</si>
  <si>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</si>
  <si>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</si>
  <si>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</si>
  <si>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</si>
  <si>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</si>
  <si>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</si>
  <si>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</si>
  <si>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</si>
  <si>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</si>
  <si>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</si>
  <si>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</si>
  <si>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</si>
  <si>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</si>
  <si>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</si>
  <si>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</si>
  <si>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</si>
  <si>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</si>
  <si>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</si>
  <si>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</si>
  <si>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</si>
  <si>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</si>
  <si>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</si>
  <si>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</si>
  <si>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</si>
  <si>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</si>
  <si>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</si>
  <si>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</si>
  <si>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</si>
  <si>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</si>
  <si>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</si>
  <si>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</si>
  <si>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</si>
  <si>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</si>
  <si>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</si>
  <si>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</si>
  <si>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</si>
  <si>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</si>
  <si>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</si>
  <si>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</si>
  <si>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</si>
  <si>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</si>
  <si>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</si>
  <si>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</si>
  <si>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</si>
  <si>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</si>
  <si>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</si>
  <si>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</si>
  <si>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</si>
  <si>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</si>
  <si>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</si>
  <si>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</si>
  <si>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</si>
  <si>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</si>
  <si>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</si>
  <si>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</si>
  <si>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</si>
  <si>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</si>
  <si>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</si>
  <si>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</si>
  <si>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</si>
  <si>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</si>
  <si>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</si>
  <si>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</si>
  <si>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</si>
  <si>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</si>
  <si>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</si>
  <si>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</si>
  <si>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</si>
  <si>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</si>
  <si>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</si>
  <si>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</si>
  <si>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</si>
  <si>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</si>
  <si>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</si>
  <si>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</si>
  <si>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</si>
  <si>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</si>
  <si>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</si>
  <si>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</si>
  <si>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</si>
  <si>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</si>
  <si>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</si>
  <si>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</si>
  <si>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</si>
  <si>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</si>
  <si>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</si>
  <si>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</si>
  <si>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</si>
  <si>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</si>
  <si>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</si>
  <si>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</si>
  <si>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</si>
  <si>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</si>
  <si>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</si>
  <si>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</si>
  <si>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</si>
  <si>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</si>
  <si>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</si>
  <si>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</si>
  <si>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</si>
  <si>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</si>
  <si>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</si>
  <si>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</si>
  <si>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</si>
  <si>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</si>
  <si>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</si>
  <si>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</si>
  <si>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</si>
  <si>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</si>
  <si>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</si>
  <si>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</si>
  <si>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</si>
  <si>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</si>
  <si>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</si>
  <si>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</si>
  <si>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</si>
  <si>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</si>
  <si>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</si>
  <si>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</si>
  <si>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</si>
  <si>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</si>
  <si>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</si>
  <si>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</si>
  <si>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</si>
  <si>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</si>
  <si>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</si>
  <si>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</si>
  <si>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</si>
  <si>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</si>
  <si>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</si>
  <si>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</si>
  <si>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</si>
  <si>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</si>
  <si>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</si>
  <si>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</si>
  <si>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</si>
  <si>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</si>
  <si>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</si>
  <si>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</si>
  <si>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</si>
  <si>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</si>
  <si>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</si>
  <si>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</si>
  <si>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</si>
  <si>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</si>
  <si>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</si>
  <si>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</si>
  <si>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</si>
  <si>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</si>
  <si>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</si>
  <si>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</si>
  <si>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</si>
  <si>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</si>
  <si>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</si>
  <si>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</si>
  <si>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</si>
  <si>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</si>
  <si>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</si>
  <si>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</si>
  <si>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</si>
  <si>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</si>
  <si>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</si>
  <si>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</si>
  <si>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</si>
  <si>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</si>
  <si>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</si>
  <si>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</si>
  <si>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</si>
  <si>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</si>
  <si>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</si>
  <si>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</si>
  <si>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</si>
  <si>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</si>
  <si>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</si>
  <si>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</si>
  <si>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</si>
  <si>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</si>
  <si>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</si>
  <si>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</si>
  <si>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</si>
  <si>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</si>
  <si>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</si>
  <si>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</si>
  <si>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</si>
  <si>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</si>
  <si>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</si>
  <si>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</si>
  <si>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</si>
  <si>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</si>
  <si>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</si>
  <si>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</si>
  <si>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</si>
  <si>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</si>
  <si>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</si>
  <si>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</si>
  <si>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</si>
  <si>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</si>
  <si>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</si>
  <si>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</si>
  <si>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</si>
  <si>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</si>
  <si>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</si>
  <si>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</si>
  <si>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</si>
  <si>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</si>
  <si>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</si>
  <si>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</si>
  <si>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</si>
  <si>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</si>
  <si>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</si>
  <si>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</si>
  <si>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</si>
  <si>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</si>
  <si>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</si>
  <si>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</si>
  <si>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</si>
  <si>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</si>
  <si>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</si>
  <si>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</si>
  <si>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</si>
  <si>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</si>
  <si>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</si>
  <si>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</si>
  <si>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</si>
  <si>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</si>
  <si>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</si>
  <si>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</si>
  <si>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</si>
  <si>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</si>
  <si>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</si>
  <si>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</si>
  <si>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</si>
  <si>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</si>
  <si>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</si>
  <si>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</si>
  <si>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</si>
  <si>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</si>
  <si>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</si>
  <si>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</si>
  <si>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</si>
  <si>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</si>
  <si>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</si>
  <si>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</si>
  <si>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</si>
  <si>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</si>
  <si>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</si>
  <si>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</si>
  <si>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</si>
  <si>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</si>
  <si>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</si>
  <si>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</si>
  <si>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</si>
  <si>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</si>
  <si>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</si>
  <si>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</si>
  <si>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</si>
  <si>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</si>
  <si>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</si>
  <si>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</si>
  <si>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</si>
  <si>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</si>
  <si>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</si>
  <si>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</si>
  <si>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</si>
  <si>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</si>
  <si>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</si>
  <si>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</si>
  <si>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</si>
  <si>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</si>
  <si>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</si>
  <si>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</si>
  <si>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</si>
  <si>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</si>
  <si>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</si>
  <si>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</si>
  <si>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</si>
  <si>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</si>
  <si>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</si>
  <si>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</si>
  <si>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</si>
  <si>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</si>
  <si>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</si>
  <si>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</si>
  <si>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</si>
  <si>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</si>
  <si>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</si>
  <si>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</si>
  <si>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</si>
  <si>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</si>
  <si>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</si>
  <si>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</si>
  <si>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</si>
  <si>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</si>
  <si>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</si>
  <si>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</si>
  <si>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</si>
  <si>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</si>
  <si>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</si>
  <si>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</si>
  <si>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</si>
  <si>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</si>
  <si>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</si>
  <si>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</si>
  <si>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</si>
  <si>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</si>
  <si>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</si>
  <si>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</si>
  <si>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</si>
  <si>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</si>
  <si>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</si>
  <si>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</si>
  <si>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</si>
  <si>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</si>
  <si>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</si>
  <si>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</si>
  <si>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</si>
  <si>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</si>
  <si>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</si>
  <si>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</si>
  <si>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</si>
  <si>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</si>
  <si>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</si>
  <si>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</si>
  <si>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</si>
  <si>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</si>
  <si>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</si>
  <si>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</si>
  <si>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</si>
  <si>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</si>
  <si>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</si>
  <si>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</si>
  <si>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</si>
  <si>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</si>
  <si>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</si>
  <si>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</si>
  <si>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</si>
  <si>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</si>
  <si>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</si>
  <si>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</si>
  <si>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</si>
  <si>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</si>
  <si>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</si>
  <si>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</si>
  <si>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</si>
  <si>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</si>
  <si>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</si>
  <si>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</si>
  <si>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</si>
  <si>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</si>
  <si>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</si>
  <si>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</si>
  <si>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</si>
  <si>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</si>
  <si>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</si>
  <si>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</si>
  <si>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</si>
  <si>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</si>
  <si>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</si>
  <si>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</si>
  <si>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</si>
  <si>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</si>
  <si>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</si>
  <si>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</si>
  <si>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</si>
  <si>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</si>
  <si>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</si>
  <si>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</si>
  <si>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</si>
  <si>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</si>
  <si>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</si>
  <si>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</si>
  <si>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</si>
  <si>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</si>
  <si>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</si>
  <si>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</si>
  <si>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</si>
  <si>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</si>
  <si>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</si>
  <si>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</si>
  <si>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</si>
  <si>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</si>
  <si>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</si>
  <si>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</si>
  <si>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</si>
  <si>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</si>
  <si>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</si>
  <si>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</si>
  <si>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</si>
  <si>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</si>
  <si>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</si>
  <si>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</si>
  <si>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</si>
  <si>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</si>
  <si>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</si>
  <si>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</si>
  <si>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</si>
  <si>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</si>
  <si>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</si>
  <si>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</si>
  <si>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</si>
  <si>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</si>
  <si>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</si>
  <si>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</si>
  <si>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</si>
  <si>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</si>
  <si>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</si>
  <si>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</si>
  <si>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</si>
  <si>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</si>
  <si>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</si>
  <si>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</si>
  <si>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</si>
  <si>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</si>
  <si>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</si>
  <si>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</si>
  <si>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</si>
  <si>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</si>
  <si>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</si>
  <si>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</si>
  <si>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</si>
  <si>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</si>
  <si>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</si>
  <si>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</si>
  <si>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</si>
  <si>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</si>
  <si>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</si>
  <si>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</si>
  <si>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</si>
  <si>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</si>
  <si>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</si>
  <si>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</si>
  <si>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</si>
  <si>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</si>
  <si>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</si>
  <si>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</si>
  <si>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</si>
  <si>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</si>
  <si>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</si>
  <si>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</si>
  <si>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</si>
  <si>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</si>
  <si>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</si>
  <si>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</si>
  <si>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</si>
  <si>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</si>
  <si>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</si>
  <si>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</si>
  <si>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</si>
  <si>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</si>
  <si>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</si>
  <si>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</si>
  <si>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</si>
  <si>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</si>
  <si>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</si>
  <si>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</si>
  <si>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</si>
  <si>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</si>
  <si>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</si>
  <si>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</si>
  <si>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</si>
  <si>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</si>
  <si>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</si>
  <si>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</si>
  <si>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</si>
  <si>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</si>
  <si>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</si>
  <si>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</si>
  <si>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</si>
  <si>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</si>
  <si>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</si>
  <si>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</si>
  <si>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</si>
  <si>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</si>
  <si>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</si>
  <si>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</si>
  <si>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</si>
  <si>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</si>
  <si>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</si>
  <si>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</si>
  <si>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</si>
  <si>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</si>
  <si>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</si>
  <si>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</si>
  <si>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</si>
  <si>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</si>
  <si>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</si>
  <si>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</si>
  <si>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</si>
  <si>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</si>
  <si>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</si>
  <si>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</si>
  <si>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</si>
  <si>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</si>
  <si>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</si>
  <si>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</si>
  <si>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</si>
  <si>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</si>
  <si>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</si>
  <si>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</si>
  <si>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</si>
  <si>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</si>
  <si>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</si>
  <si>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</si>
  <si>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</si>
  <si>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</si>
  <si>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</si>
  <si>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</si>
  <si>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</si>
  <si>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</si>
  <si>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</si>
  <si>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</si>
  <si>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</si>
  <si>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</si>
  <si>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</si>
  <si>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</si>
  <si>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</si>
  <si>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</si>
  <si>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</si>
  <si>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</si>
  <si>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</si>
  <si>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</si>
  <si>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</si>
  <si>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</si>
  <si>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</si>
  <si>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</si>
  <si>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</si>
  <si>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</si>
  <si>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</si>
  <si>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</si>
  <si>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</si>
  <si>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</si>
  <si>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</si>
  <si>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</si>
  <si>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</si>
  <si>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</si>
  <si>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</si>
  <si>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</si>
  <si>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</si>
  <si>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</si>
  <si>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</si>
  <si>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</si>
  <si>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</si>
  <si>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</si>
  <si>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</si>
  <si>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</si>
  <si>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</si>
  <si>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</si>
  <si>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</si>
  <si>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</si>
  <si>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</si>
  <si>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</si>
  <si>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</si>
  <si>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</si>
  <si>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</si>
  <si>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</si>
  <si>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</si>
  <si>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</si>
  <si>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</si>
  <si>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</si>
  <si>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</si>
  <si>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</si>
  <si>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</si>
  <si>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</si>
  <si>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</si>
  <si>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</si>
  <si>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</si>
  <si>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</si>
  <si>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</si>
  <si>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</si>
  <si>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</si>
  <si>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</si>
  <si>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</si>
  <si>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</si>
  <si>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</si>
  <si>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</si>
  <si>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</si>
  <si>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</si>
  <si>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</si>
  <si>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</si>
  <si>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</si>
  <si>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</si>
  <si>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</si>
  <si>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</si>
  <si>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</si>
  <si>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</si>
  <si>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</si>
  <si>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</si>
  <si>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</si>
  <si>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</si>
  <si>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</si>
  <si>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</si>
  <si>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</si>
  <si>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</si>
  <si>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</si>
  <si>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</si>
  <si>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</si>
  <si>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</si>
  <si>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</si>
  <si>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</si>
  <si>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</si>
  <si>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</si>
  <si>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</si>
  <si>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</si>
  <si>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</si>
  <si>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</si>
  <si>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</si>
  <si>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</si>
  <si>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</si>
  <si>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</si>
  <si>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</si>
  <si>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</si>
  <si>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</si>
  <si>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</si>
  <si>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</si>
  <si>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</si>
  <si>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</si>
  <si>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</si>
  <si>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</si>
  <si>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</si>
  <si>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</si>
  <si>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</si>
  <si>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</si>
  <si>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</si>
  <si>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</si>
  <si>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</si>
  <si>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</si>
  <si>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</si>
  <si>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</si>
  <si>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</si>
  <si>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</si>
  <si>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</si>
  <si>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</si>
  <si>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</si>
  <si>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</si>
  <si>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</si>
  <si>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</si>
  <si>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</si>
  <si>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</si>
  <si>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</si>
  <si>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</si>
  <si>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</si>
  <si>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</si>
  <si>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</si>
  <si>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</si>
  <si>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</si>
  <si>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</si>
  <si>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</si>
  <si>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</si>
  <si>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</si>
  <si>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</si>
  <si>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</si>
  <si>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</si>
  <si>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</si>
  <si>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</si>
  <si>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</si>
  <si>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</si>
  <si>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</si>
  <si>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</si>
  <si>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</si>
  <si>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</si>
  <si>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</si>
  <si>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</si>
  <si>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</si>
  <si>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</si>
  <si>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</si>
  <si>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</si>
  <si>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</si>
  <si>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</si>
  <si>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</si>
  <si>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</si>
  <si>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</si>
  <si>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</si>
  <si>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</si>
  <si>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</si>
  <si>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</si>
  <si>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</si>
  <si>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</si>
  <si>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</si>
  <si>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</si>
  <si>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</si>
  <si>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</si>
  <si>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</si>
  <si>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</si>
  <si>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</si>
  <si>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</si>
  <si>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</si>
  <si>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</si>
  <si>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</si>
  <si>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</si>
  <si>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</si>
  <si>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</si>
  <si>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</si>
  <si>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</si>
  <si>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</si>
  <si>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</si>
  <si>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</si>
  <si>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</si>
  <si>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</si>
  <si>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</si>
  <si>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</si>
  <si>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</si>
  <si>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</si>
  <si>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</si>
  <si>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</si>
  <si>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</si>
  <si>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</si>
  <si>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</si>
  <si>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</si>
  <si>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</si>
  <si>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</si>
  <si>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</si>
  <si>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</si>
  <si>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</si>
  <si>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</si>
  <si>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</si>
  <si>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</si>
  <si>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</si>
  <si>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</si>
  <si>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</si>
  <si>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</si>
  <si>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</si>
  <si>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</si>
  <si>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</si>
  <si>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</si>
  <si>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</si>
  <si>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</si>
  <si>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</si>
  <si>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</si>
  <si>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</si>
  <si>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</si>
  <si>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</si>
  <si>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</si>
  <si>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</si>
  <si>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</si>
  <si>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</si>
  <si>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</si>
  <si>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</si>
  <si>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</si>
  <si>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</si>
  <si>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</si>
  <si>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</si>
  <si>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</si>
  <si>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</si>
  <si>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</si>
  <si>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</si>
  <si>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</si>
  <si>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</si>
  <si>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</si>
  <si>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</si>
  <si>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</si>
  <si>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</si>
  <si>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</si>
  <si>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</si>
  <si>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</si>
  <si>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</si>
  <si>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</si>
  <si>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</si>
  <si>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</si>
  <si>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</si>
  <si>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</si>
  <si>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</si>
  <si>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</si>
  <si>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</si>
  <si>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</si>
  <si>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</si>
  <si>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</si>
  <si>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</si>
  <si>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</si>
  <si>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</si>
  <si>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</si>
  <si>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</si>
  <si>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</si>
  <si>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</si>
  <si>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</si>
  <si>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</si>
  <si>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</si>
  <si>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</si>
  <si>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</si>
  <si>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</si>
  <si>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</si>
  <si>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</si>
  <si>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</si>
  <si>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</si>
  <si>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</si>
  <si>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</si>
  <si>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</si>
  <si>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</si>
  <si>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</si>
  <si>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</si>
  <si>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</si>
  <si>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</si>
  <si>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</si>
  <si>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</si>
  <si>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</si>
  <si>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</si>
  <si>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</si>
  <si>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</si>
  <si>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</si>
  <si>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</si>
  <si>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</si>
  <si>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</si>
  <si>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</si>
  <si>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</si>
  <si>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</si>
  <si>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</si>
  <si>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</si>
  <si>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</si>
  <si>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</si>
  <si>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</si>
  <si>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</si>
  <si>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</si>
  <si>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</si>
  <si>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</si>
  <si>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</si>
  <si>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</si>
  <si>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</si>
  <si>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</si>
  <si>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</si>
  <si>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</si>
  <si>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</si>
  <si>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</si>
  <si>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</si>
  <si>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</si>
  <si>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</si>
  <si>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</si>
  <si>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</si>
  <si>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</si>
  <si>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</si>
  <si>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</si>
  <si>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</si>
  <si>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</si>
  <si>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</si>
  <si>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</si>
  <si>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</si>
  <si>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</si>
  <si>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</si>
  <si>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</si>
  <si>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</si>
  <si>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</si>
  <si>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</si>
  <si>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</si>
  <si>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</si>
  <si>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</si>
  <si>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</si>
  <si>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</si>
  <si>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</si>
  <si>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</si>
  <si>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</si>
  <si>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</si>
  <si>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</si>
  <si>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</si>
  <si>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</si>
  <si>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</si>
  <si>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</si>
  <si>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</si>
  <si>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</si>
  <si>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</si>
  <si>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</si>
  <si>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</si>
  <si>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</si>
  <si>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</si>
  <si>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</si>
  <si>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</si>
  <si>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</si>
  <si>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</si>
  <si>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</si>
  <si>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</si>
  <si>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</si>
  <si>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</si>
  <si>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</si>
  <si>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</si>
  <si>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</si>
  <si>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</si>
  <si>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</si>
  <si>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</si>
  <si>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</si>
  <si>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</si>
  <si>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</si>
  <si>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</si>
  <si>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</si>
  <si>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</si>
  <si>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</si>
  <si>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</si>
  <si>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</si>
  <si>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</si>
  <si>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</si>
  <si>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</si>
  <si>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</si>
  <si>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</si>
  <si>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</si>
  <si>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</si>
  <si>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</si>
  <si>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</si>
  <si>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</si>
  <si>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</si>
  <si>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</si>
  <si>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</si>
  <si>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</si>
  <si>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</si>
  <si>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</si>
  <si>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</si>
  <si>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</si>
  <si>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</si>
  <si>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</si>
  <si>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</si>
  <si>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</si>
  <si>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</si>
  <si>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</si>
  <si>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</si>
  <si>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</si>
  <si>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</si>
  <si>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</si>
  <si>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</si>
  <si>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</si>
  <si>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</si>
  <si>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</si>
  <si>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</si>
  <si>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</si>
  <si>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</si>
  <si>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</si>
  <si>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</si>
  <si>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</si>
  <si>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</si>
  <si>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</si>
  <si>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</si>
  <si>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</si>
  <si>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</si>
  <si>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</si>
  <si>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</si>
  <si>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</si>
  <si>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</si>
  <si>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</si>
  <si>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</si>
  <si>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</si>
  <si>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</si>
  <si>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</si>
  <si>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</si>
  <si>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</si>
  <si>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</si>
  <si>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</si>
  <si>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</si>
  <si>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</si>
  <si>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</si>
  <si>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</si>
  <si>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</si>
  <si>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</si>
  <si>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</si>
  <si>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</si>
  <si>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</si>
  <si>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</si>
  <si>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</si>
  <si>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</si>
  <si>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</si>
  <si>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</si>
  <si>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</si>
  <si>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</si>
  <si>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</si>
  <si>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</si>
  <si>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</si>
  <si>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</si>
  <si>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</si>
  <si>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</si>
  <si>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</si>
  <si>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</si>
  <si>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</si>
  <si>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</si>
  <si>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</si>
  <si>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</si>
  <si>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</si>
  <si>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</si>
  <si>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</si>
  <si>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</si>
  <si>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</si>
  <si>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</si>
  <si>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</si>
  <si>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</si>
  <si>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</si>
  <si>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</si>
  <si>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</si>
  <si>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</si>
  <si>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</si>
  <si>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</si>
  <si>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</si>
  <si>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</si>
  <si>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</si>
  <si>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</si>
  <si>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</si>
  <si>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</si>
  <si>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</si>
  <si>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</si>
  <si>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</si>
  <si>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</si>
  <si>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</si>
  <si>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</si>
  <si>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</si>
  <si>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</si>
  <si>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</si>
  <si>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</si>
  <si>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</si>
  <si>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</si>
  <si>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</si>
  <si>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</si>
  <si>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</si>
  <si>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</si>
  <si>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</si>
  <si>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</si>
  <si>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</si>
  <si>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</si>
  <si>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</si>
  <si>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</si>
  <si>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</si>
  <si>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</si>
  <si>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</si>
  <si>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</si>
  <si>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</si>
  <si>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</si>
  <si>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</si>
  <si>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</si>
  <si>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</si>
  <si>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</si>
  <si>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</si>
  <si>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</si>
  <si>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</si>
  <si>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</si>
  <si>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</si>
  <si>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</si>
  <si>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</si>
  <si>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</si>
  <si>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</si>
  <si>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</si>
  <si>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</si>
  <si>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</si>
  <si>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</si>
  <si>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</si>
  <si>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</si>
  <si>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</si>
  <si>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</si>
  <si>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</si>
  <si>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</si>
  <si>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</si>
  <si>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</si>
  <si>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</si>
  <si>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</si>
  <si>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</si>
  <si>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</si>
  <si>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</si>
  <si>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</si>
  <si>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</si>
  <si>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</si>
  <si>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</si>
  <si>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</si>
  <si>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</si>
  <si>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</si>
  <si>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</si>
  <si>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</si>
  <si>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</si>
  <si>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</si>
  <si>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</si>
  <si>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</si>
  <si>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</si>
  <si>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</si>
  <si>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</si>
  <si>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</si>
  <si>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</si>
  <si>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</si>
  <si>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</si>
  <si>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</si>
  <si>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</si>
  <si>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</si>
  <si>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</si>
  <si>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</si>
  <si>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</si>
  <si>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</si>
  <si>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</si>
  <si>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</si>
  <si>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</si>
  <si>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</si>
  <si>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</si>
  <si>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</si>
  <si>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</si>
  <si>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</si>
  <si>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</si>
  <si>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</si>
  <si>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</si>
  <si>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</si>
  <si>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</si>
  <si>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</si>
  <si>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</si>
  <si>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</si>
  <si>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</si>
  <si>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</si>
  <si>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</si>
  <si>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</si>
  <si>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</si>
  <si>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</si>
  <si>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</si>
  <si>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</si>
  <si>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</si>
  <si>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</si>
  <si>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</si>
  <si>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</si>
  <si>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</si>
  <si>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</si>
  <si>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</si>
  <si>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</si>
  <si>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</si>
  <si>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</si>
  <si>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</si>
  <si>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</si>
  <si>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</si>
  <si>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</si>
  <si>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</si>
  <si>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</si>
  <si>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</si>
  <si>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</si>
  <si>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</si>
  <si>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</si>
  <si>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</si>
  <si>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</si>
  <si>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</si>
  <si>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</si>
  <si>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</si>
  <si>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</si>
  <si>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</si>
  <si>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</si>
  <si>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</si>
  <si>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</si>
  <si>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</si>
  <si>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</si>
  <si>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</si>
  <si>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</si>
  <si>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</si>
  <si>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</si>
  <si>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</si>
  <si>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</si>
  <si>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</si>
  <si>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</si>
  <si>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</si>
  <si>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</si>
  <si>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</si>
  <si>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</si>
  <si>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</si>
  <si>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</si>
  <si>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</si>
  <si>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</si>
  <si>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</si>
  <si>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</si>
  <si>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</si>
  <si>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</si>
  <si>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</si>
  <si>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</si>
  <si>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</si>
  <si>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</si>
  <si>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</si>
  <si>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</si>
  <si>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</si>
  <si>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</si>
  <si>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</si>
  <si>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</si>
  <si>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</si>
  <si>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</si>
  <si>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</si>
  <si>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</si>
  <si>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</si>
  <si>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</si>
  <si>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</si>
  <si>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</si>
  <si>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</si>
  <si>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</si>
  <si>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</si>
  <si>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</si>
  <si>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</si>
  <si>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</si>
  <si>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</si>
  <si>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</si>
  <si>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</si>
  <si>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</si>
  <si>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</si>
  <si>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</si>
  <si>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</si>
  <si>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</si>
  <si>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</si>
  <si>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</si>
  <si>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</si>
  <si>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</si>
  <si>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</si>
  <si>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</si>
  <si>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</si>
  <si>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</si>
  <si>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</si>
  <si>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</si>
  <si>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</si>
  <si>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</si>
  <si>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</si>
  <si>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</si>
  <si>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</si>
  <si>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</si>
  <si>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</si>
  <si>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</si>
  <si>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</si>
  <si>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</si>
  <si>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</si>
  <si>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</si>
  <si>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</si>
  <si>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</si>
  <si>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</si>
  <si>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</si>
  <si>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</si>
  <si>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</si>
  <si>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</si>
  <si>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</si>
  <si>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</si>
  <si>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</si>
  <si>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</si>
  <si>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</si>
  <si>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</si>
  <si>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</si>
  <si>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</si>
  <si>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</si>
  <si>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</si>
  <si>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</si>
  <si>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</si>
  <si>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</si>
  <si>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</si>
  <si>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</si>
  <si>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</si>
  <si>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</si>
  <si>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</si>
  <si>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</si>
  <si>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</si>
  <si>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</si>
  <si>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</si>
  <si>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</si>
  <si>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</si>
  <si>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</si>
  <si>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</si>
  <si>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</si>
  <si>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</si>
  <si>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</si>
  <si>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</si>
  <si>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</si>
  <si>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</si>
  <si>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</si>
  <si>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</si>
  <si>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</si>
  <si>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</si>
  <si>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</si>
  <si>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</si>
  <si>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</si>
  <si>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</si>
  <si>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</si>
  <si>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</si>
  <si>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</si>
  <si>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</si>
  <si>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</si>
  <si>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</si>
  <si>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</si>
  <si>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</si>
  <si>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</si>
  <si>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</si>
  <si>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</si>
  <si>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</si>
  <si>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</si>
  <si>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</si>
  <si>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</si>
  <si>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</si>
  <si>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</si>
  <si>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</si>
  <si>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</si>
  <si>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</si>
  <si>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</si>
  <si>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</si>
  <si>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</si>
  <si>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</si>
  <si>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</si>
  <si>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</si>
  <si>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</si>
  <si>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</si>
  <si>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</si>
  <si>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</si>
  <si>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</si>
  <si>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</si>
  <si>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</si>
  <si>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</si>
  <si>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</si>
  <si>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</si>
  <si>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</si>
  <si>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</si>
  <si>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</si>
  <si>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</si>
  <si>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</si>
  <si>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</si>
  <si>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</si>
  <si>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</si>
  <si>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</si>
  <si>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</si>
  <si>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</si>
  <si>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</si>
  <si>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</si>
  <si>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</si>
  <si>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</si>
  <si>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</si>
  <si>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</si>
  <si>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</si>
  <si>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</si>
  <si>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</si>
  <si>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</si>
  <si>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</si>
  <si>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</si>
  <si>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</si>
  <si>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</si>
  <si>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</si>
  <si>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</si>
  <si>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</si>
  <si>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</si>
  <si>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</si>
  <si>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</si>
  <si>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</si>
  <si>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</si>
  <si>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</si>
  <si>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</si>
  <si>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</si>
  <si>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</si>
  <si>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</si>
  <si>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</si>
  <si>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</si>
  <si>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</si>
  <si>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</si>
  <si>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</si>
  <si>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</si>
  <si>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</si>
  <si>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</si>
  <si>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</si>
  <si>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</si>
  <si>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</si>
  <si>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</si>
  <si>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</si>
  <si>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</si>
  <si>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</si>
  <si>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</si>
  <si>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</si>
  <si>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</si>
  <si>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</si>
  <si>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</si>
  <si>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</si>
  <si>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</si>
  <si>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</si>
  <si>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</si>
  <si>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</si>
  <si>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</si>
  <si>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</si>
  <si>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</si>
  <si>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</si>
  <si>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</si>
  <si>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</si>
  <si>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</si>
  <si>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</si>
  <si>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</si>
  <si>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</si>
  <si>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</si>
  <si>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</si>
  <si>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</si>
  <si>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</si>
  <si>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</si>
  <si>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</si>
  <si>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</si>
  <si>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</si>
  <si>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</si>
  <si>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</si>
  <si>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</si>
  <si>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</si>
  <si>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</si>
  <si>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</si>
  <si>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</si>
  <si>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</si>
  <si>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</si>
  <si>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</si>
  <si>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</si>
  <si>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</si>
  <si>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</si>
  <si>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</si>
  <si>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</si>
  <si>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</si>
  <si>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</si>
  <si>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</si>
  <si>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</si>
  <si>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</si>
  <si>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</si>
  <si>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</si>
  <si>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</si>
  <si>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</si>
  <si>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</si>
  <si>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</si>
  <si>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</si>
  <si>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</si>
  <si>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</si>
  <si>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</si>
  <si>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</si>
  <si>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</si>
  <si>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</si>
  <si>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</si>
  <si>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</si>
  <si>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</si>
  <si>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</si>
  <si>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</si>
  <si>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</si>
  <si>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</si>
  <si>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</si>
  <si>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</si>
  <si>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</si>
  <si>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</si>
  <si>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</si>
  <si>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</si>
  <si>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</si>
  <si>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</si>
  <si>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</si>
  <si>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</si>
  <si>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</si>
  <si>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</si>
  <si>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</si>
  <si>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</si>
  <si>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</si>
  <si>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</si>
  <si>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</si>
  <si>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</si>
  <si>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</si>
  <si>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</si>
  <si>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</si>
  <si>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</si>
  <si>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</si>
  <si>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</si>
  <si>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</si>
  <si>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</si>
  <si>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</si>
  <si>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</si>
  <si>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</si>
  <si>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</si>
  <si>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</si>
  <si>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</si>
  <si>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</si>
  <si>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</si>
  <si>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</si>
  <si>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</si>
  <si>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</si>
  <si>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</si>
  <si>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</si>
  <si>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</si>
  <si>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</si>
  <si>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</si>
  <si>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</si>
  <si>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</si>
  <si>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</si>
  <si>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</si>
  <si>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</si>
  <si>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</si>
  <si>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</si>
  <si>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</si>
  <si>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</si>
  <si>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</si>
  <si>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</si>
  <si>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</si>
  <si>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</si>
  <si>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</si>
  <si>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</si>
  <si>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</si>
  <si>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</si>
  <si>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</si>
  <si>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</si>
  <si>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</si>
  <si>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</si>
  <si>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</si>
  <si>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</si>
  <si>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</si>
  <si>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</si>
  <si>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</si>
  <si>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</si>
  <si>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</si>
  <si>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</si>
  <si>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</si>
  <si>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</si>
  <si>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</si>
  <si>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</si>
  <si>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</si>
  <si>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</si>
  <si>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</si>
  <si>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</si>
  <si>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</si>
  <si>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</si>
  <si>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</si>
  <si>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</si>
  <si>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</si>
  <si>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</si>
  <si>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</si>
  <si>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</si>
  <si>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</si>
  <si>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</si>
  <si>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</si>
  <si>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</si>
  <si>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</si>
  <si>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</si>
  <si>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</si>
  <si>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</si>
  <si>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</si>
  <si>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</si>
  <si>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</si>
  <si>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</si>
  <si>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</si>
  <si>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</si>
  <si>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</si>
  <si>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</si>
  <si>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</si>
  <si>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</si>
  <si>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</si>
  <si>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</si>
  <si>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</si>
  <si>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</si>
  <si>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</si>
  <si>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</si>
  <si>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</si>
  <si>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</si>
  <si>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</si>
  <si>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</si>
  <si>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</si>
  <si>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</si>
  <si>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</si>
  <si>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</si>
  <si>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</si>
  <si>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</si>
  <si>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</si>
  <si>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</si>
  <si>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</si>
  <si>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</si>
  <si>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</si>
  <si>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</si>
  <si>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</si>
  <si>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</si>
  <si>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</si>
  <si>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</si>
  <si>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</si>
  <si>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</si>
  <si>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</si>
  <si>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</si>
  <si>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</si>
  <si>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</si>
  <si>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</si>
  <si>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</si>
  <si>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</si>
  <si>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</si>
  <si>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</si>
  <si>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</si>
  <si>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</si>
  <si>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</si>
  <si>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</si>
  <si>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</si>
  <si>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</si>
  <si>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</si>
  <si>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</si>
  <si>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</si>
  <si>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</si>
  <si>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</si>
  <si>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</si>
  <si>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</si>
  <si>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</si>
  <si>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</si>
  <si>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</si>
  <si>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</si>
  <si>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</si>
  <si>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</si>
  <si>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</si>
  <si>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</si>
  <si>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</si>
  <si>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</si>
  <si>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</si>
  <si>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</si>
  <si>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</si>
  <si>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</si>
  <si>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</si>
  <si>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</si>
  <si>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</si>
  <si>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</si>
  <si>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</si>
  <si>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</si>
  <si>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</si>
  <si>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</si>
  <si>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</si>
  <si>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</si>
  <si>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</si>
  <si>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</si>
  <si>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</si>
  <si>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</si>
  <si>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</si>
  <si>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</si>
  <si>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</si>
  <si>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</si>
  <si>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</si>
  <si>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</si>
  <si>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</si>
  <si>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</si>
  <si>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</si>
  <si>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</si>
  <si>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</si>
  <si>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</si>
  <si>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</si>
  <si>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</si>
  <si>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</si>
  <si>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</si>
  <si>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</si>
  <si>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</si>
  <si>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</si>
  <si>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</si>
  <si>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</si>
  <si>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</si>
  <si>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</si>
  <si>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</si>
  <si>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</si>
  <si>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</si>
  <si>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</si>
  <si>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</si>
  <si>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</si>
  <si>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</si>
  <si>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</si>
  <si>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</si>
  <si>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</si>
  <si>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</si>
  <si>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</si>
  <si>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</si>
  <si>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</si>
  <si>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</si>
  <si>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</si>
  <si>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</si>
  <si>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</si>
  <si>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</si>
  <si>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</si>
  <si>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</si>
  <si>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</si>
  <si>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</si>
  <si>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</si>
  <si>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</si>
  <si>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</si>
  <si>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</si>
  <si>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</si>
  <si>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</si>
  <si>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</si>
  <si>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</si>
  <si>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</si>
  <si>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</si>
  <si>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</si>
  <si>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</si>
  <si>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</si>
  <si>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</si>
  <si>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</si>
  <si>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</si>
  <si>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</si>
  <si>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</si>
  <si>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</si>
  <si>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</si>
  <si>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</si>
  <si>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</si>
  <si>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</si>
  <si>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</si>
  <si>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</si>
  <si>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</si>
  <si>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</si>
  <si>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</si>
  <si>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</si>
  <si>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</si>
  <si>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</si>
  <si>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</si>
  <si>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</si>
  <si>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</si>
  <si>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</si>
  <si>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</si>
  <si>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</si>
  <si>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</si>
  <si>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</si>
  <si>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</si>
  <si>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</si>
  <si>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</si>
  <si>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</si>
  <si>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</si>
  <si>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</si>
  <si>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</si>
  <si>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</si>
  <si>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</si>
  <si>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</si>
  <si>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</si>
  <si>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</si>
  <si>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</si>
  <si>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</si>
  <si>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</si>
  <si>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</si>
  <si>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</si>
  <si>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</si>
  <si>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</si>
  <si>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</si>
  <si>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</si>
  <si>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</si>
  <si>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</si>
  <si>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</si>
  <si>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</si>
  <si>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</si>
  <si>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</si>
  <si>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</si>
  <si>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</si>
  <si>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</si>
  <si>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</si>
  <si>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</si>
  <si>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</si>
  <si>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</si>
  <si>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</si>
  <si>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</si>
  <si>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</si>
  <si>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</si>
  <si>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</si>
  <si>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</si>
  <si>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</si>
  <si>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</si>
  <si>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</si>
  <si>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</si>
  <si>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</si>
  <si>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</si>
  <si>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</si>
  <si>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</si>
  <si>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</si>
  <si>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</si>
  <si>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</si>
  <si>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</si>
  <si>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</si>
  <si>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</si>
  <si>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</si>
  <si>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</si>
  <si>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</si>
  <si>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</si>
  <si>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</si>
  <si>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</si>
  <si>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</si>
  <si>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</si>
  <si>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</si>
  <si>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</si>
  <si>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</si>
  <si>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</si>
  <si>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</si>
  <si>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</si>
  <si>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</si>
  <si>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</si>
  <si>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</si>
  <si>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</si>
  <si>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</si>
  <si>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</si>
  <si>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</si>
  <si>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</si>
  <si>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</si>
  <si>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</si>
  <si>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</si>
  <si>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</si>
  <si>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</si>
  <si>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</si>
  <si>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</si>
  <si>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</si>
  <si>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</si>
  <si>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</si>
  <si>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</si>
  <si>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</si>
  <si>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</si>
  <si>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</si>
  <si>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</si>
  <si>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</si>
  <si>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</si>
  <si>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</si>
  <si>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</si>
  <si>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</si>
  <si>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</si>
  <si>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</si>
  <si>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</si>
  <si>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</si>
  <si>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</si>
  <si>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</si>
  <si>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</si>
  <si>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</si>
  <si>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</si>
  <si>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</si>
  <si>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</si>
  <si>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</si>
  <si>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</si>
  <si>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</si>
  <si>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</si>
  <si>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</si>
  <si>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</si>
  <si>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</si>
  <si>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</si>
  <si>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</si>
  <si>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</si>
  <si>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</si>
  <si>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</si>
  <si>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</si>
  <si>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</si>
  <si>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</si>
  <si>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</si>
  <si>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</si>
  <si>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</si>
  <si>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</si>
  <si>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</si>
  <si>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</si>
  <si>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</si>
  <si>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</si>
  <si>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</si>
  <si>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</si>
  <si>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</si>
  <si>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</si>
  <si>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</si>
  <si>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</si>
  <si>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</si>
  <si>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</si>
  <si>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</si>
  <si>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</si>
  <si>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</si>
  <si>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</si>
  <si>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</si>
  <si>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</si>
  <si>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</si>
  <si>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</si>
  <si>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</si>
  <si>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</si>
  <si>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</si>
  <si>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</si>
  <si>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</si>
  <si>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</si>
  <si>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</si>
  <si>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</si>
  <si>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</si>
  <si>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</si>
  <si>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</si>
  <si>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</si>
  <si>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</si>
  <si>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</si>
  <si>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</si>
  <si>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</si>
  <si>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</si>
  <si>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</si>
  <si>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</si>
  <si>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</si>
  <si>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</si>
  <si>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</si>
  <si>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</si>
  <si>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</si>
  <si>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</si>
  <si>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</si>
  <si>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</si>
  <si>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</si>
  <si>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</si>
  <si>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</si>
  <si>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</si>
  <si>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</si>
  <si>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</si>
  <si>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</si>
  <si>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</si>
  <si>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</si>
  <si>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</si>
  <si>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</si>
  <si>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</si>
  <si>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</si>
  <si>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</si>
  <si>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</si>
  <si>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</si>
  <si>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</si>
  <si>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</si>
  <si>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</si>
  <si>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</si>
  <si>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</si>
  <si>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</si>
  <si>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</si>
  <si>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</si>
  <si>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</si>
  <si>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</si>
  <si>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</si>
  <si>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</si>
  <si>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</si>
  <si>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</si>
  <si>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</si>
  <si>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</si>
  <si>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</si>
  <si>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</si>
  <si>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</si>
  <si>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</si>
  <si>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</si>
  <si>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</si>
  <si>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</si>
  <si>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</si>
  <si>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</si>
  <si>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</si>
  <si>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</si>
  <si>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</si>
  <si>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</si>
  <si>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</si>
  <si>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</si>
  <si>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</si>
  <si>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</si>
  <si>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</si>
  <si>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</si>
  <si>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</si>
  <si>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</si>
  <si>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</si>
  <si>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</si>
  <si>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</si>
  <si>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</si>
  <si>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</si>
  <si>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</si>
  <si>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</si>
  <si>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</si>
  <si>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</si>
  <si>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</si>
  <si>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</si>
  <si>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</si>
  <si>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</si>
  <si>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</si>
  <si>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</si>
  <si>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</si>
  <si>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</si>
  <si>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</si>
  <si>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</si>
  <si>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</si>
  <si>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</si>
  <si>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</si>
  <si>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</si>
  <si>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</si>
  <si>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</si>
  <si>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</si>
  <si>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</si>
  <si>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</si>
  <si>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</si>
  <si>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</si>
  <si>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</si>
  <si>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</si>
  <si>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</si>
  <si>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</si>
  <si>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</si>
  <si>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</si>
  <si>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</si>
  <si>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</si>
  <si>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</si>
  <si>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</si>
  <si>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</si>
  <si>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</si>
  <si>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</si>
  <si>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</si>
  <si>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</si>
  <si>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</si>
  <si>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</si>
  <si>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</si>
  <si>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</si>
  <si>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</si>
  <si>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</si>
  <si>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</si>
  <si>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</si>
  <si>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</si>
  <si>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</si>
  <si>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</si>
  <si>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</si>
  <si>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</si>
  <si>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</si>
  <si>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</si>
  <si>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</si>
  <si>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</si>
  <si>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</si>
  <si>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</si>
  <si>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</si>
  <si>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</si>
  <si>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</si>
  <si>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</si>
  <si>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</si>
  <si>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</si>
  <si>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</si>
  <si>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</si>
  <si>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</si>
  <si>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</si>
  <si>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</si>
  <si>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</si>
  <si>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</si>
  <si>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</si>
  <si>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</si>
  <si>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</si>
  <si>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</si>
  <si>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</si>
  <si>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</si>
  <si>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</si>
  <si>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</si>
  <si>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</si>
  <si>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</si>
  <si>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</si>
  <si>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</si>
  <si>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</si>
  <si>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</si>
  <si>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</si>
  <si>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</si>
  <si>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</si>
  <si>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</si>
  <si>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</si>
  <si>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</si>
  <si>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</si>
  <si>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</si>
  <si>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</si>
  <si>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</si>
  <si>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</si>
  <si>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</si>
  <si>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</si>
  <si>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</si>
  <si>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</si>
  <si>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</si>
  <si>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</si>
  <si>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</si>
  <si>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</si>
  <si>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</si>
  <si>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</si>
  <si>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</si>
  <si>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</si>
  <si>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</si>
  <si>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</si>
  <si>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</si>
  <si>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</si>
  <si>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</si>
  <si>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</si>
  <si>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</si>
  <si>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</si>
  <si>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</si>
  <si>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</si>
  <si>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</si>
  <si>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</si>
  <si>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</si>
  <si>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</si>
  <si>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</si>
  <si>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</si>
  <si>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</si>
  <si>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</si>
  <si>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</si>
  <si>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</si>
  <si>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</si>
  <si>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</si>
  <si>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</si>
  <si>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</si>
  <si>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</si>
  <si>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</si>
  <si>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</si>
  <si>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</si>
  <si>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</si>
  <si>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</si>
  <si>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</si>
  <si>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</si>
  <si>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</si>
  <si>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</si>
  <si>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</si>
  <si>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</si>
  <si>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</si>
  <si>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</si>
  <si>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</si>
  <si>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</si>
  <si>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</si>
  <si>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</si>
  <si>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</si>
  <si>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</si>
  <si>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</si>
  <si>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</si>
  <si>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</si>
  <si>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</si>
  <si>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</si>
  <si>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</si>
  <si>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</si>
  <si>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</si>
  <si>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</si>
  <si>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</si>
  <si>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</si>
  <si>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</si>
  <si>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</si>
  <si>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</si>
  <si>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</si>
  <si>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</si>
  <si>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</si>
  <si>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</si>
  <si>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</si>
  <si>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</si>
  <si>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</si>
  <si>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</si>
  <si>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</si>
  <si>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</si>
  <si>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</si>
  <si>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</si>
  <si>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</si>
  <si>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</si>
  <si>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</si>
  <si>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</si>
  <si>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</si>
  <si>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</si>
  <si>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</si>
  <si>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</si>
  <si>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</si>
  <si>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</si>
  <si>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</si>
  <si>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</si>
  <si>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</si>
  <si>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</si>
  <si>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</si>
  <si>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</si>
  <si>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</si>
  <si>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</si>
  <si>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</si>
  <si>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</si>
  <si>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</si>
  <si>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</si>
  <si>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</si>
  <si>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</si>
  <si>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</si>
  <si>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</si>
  <si>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</si>
  <si>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</si>
  <si>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</si>
  <si>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</si>
  <si>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</si>
  <si>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</si>
  <si>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</si>
  <si>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</si>
  <si>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</si>
  <si>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</si>
  <si>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</si>
  <si>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</si>
  <si>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</si>
  <si>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</si>
  <si>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</si>
  <si>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</si>
  <si>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</si>
  <si>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</si>
  <si>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</si>
  <si>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</si>
  <si>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</si>
  <si>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</si>
  <si>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</si>
  <si>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</si>
  <si>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</si>
  <si>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</si>
  <si>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</si>
  <si>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</si>
  <si>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</si>
  <si>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</si>
  <si>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</si>
  <si>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</si>
  <si>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</si>
  <si>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</si>
  <si>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</si>
  <si>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</si>
  <si>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</si>
  <si>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</si>
  <si>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</si>
  <si>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</si>
  <si>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</si>
  <si>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</si>
  <si>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</si>
  <si>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</si>
  <si>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</si>
  <si>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</si>
  <si>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</si>
  <si>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</si>
  <si>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</si>
  <si>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</si>
  <si>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</si>
  <si>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</si>
  <si>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</si>
  <si>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</si>
  <si>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</si>
  <si>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</si>
  <si>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</si>
  <si>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</si>
  <si>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</si>
  <si>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</si>
  <si>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</si>
  <si>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</si>
  <si>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</si>
  <si>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</si>
  <si>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</si>
  <si>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</si>
  <si>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</si>
  <si>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</si>
  <si>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</si>
  <si>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</si>
  <si>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</si>
  <si>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</si>
  <si>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</si>
  <si>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</si>
  <si>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</si>
  <si>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</si>
  <si>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</si>
  <si>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</si>
  <si>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</si>
  <si>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</si>
  <si>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</si>
  <si>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</si>
  <si>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</si>
  <si>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</si>
  <si>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</si>
  <si>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</si>
  <si>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</si>
  <si>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</si>
  <si>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</si>
  <si>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</si>
  <si>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</si>
  <si>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</si>
  <si>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</si>
  <si>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</si>
  <si>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</si>
  <si>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</si>
  <si>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</si>
  <si>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</si>
  <si>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</si>
  <si>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</si>
  <si>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</si>
  <si>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</si>
  <si>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</si>
  <si>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</si>
  <si>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</si>
  <si>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</si>
  <si>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</si>
  <si>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</si>
  <si>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</si>
  <si>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</si>
  <si>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</si>
  <si>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</si>
  <si>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</si>
  <si>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</si>
  <si>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</si>
  <si>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</si>
  <si>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</si>
  <si>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</si>
  <si>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</si>
  <si>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</si>
  <si>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</si>
  <si>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</si>
  <si>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</si>
  <si>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</si>
  <si>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</si>
  <si>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</si>
  <si>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</si>
  <si>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</si>
  <si>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</si>
  <si>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</si>
  <si>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</si>
  <si>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</si>
  <si>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</si>
  <si>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</si>
  <si>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</si>
  <si>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</si>
  <si>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</si>
  <si>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</si>
  <si>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</si>
  <si>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</si>
  <si>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</si>
  <si>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</si>
  <si>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</si>
  <si>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</si>
  <si>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</si>
  <si>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</si>
  <si>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</si>
  <si>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</si>
  <si>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</si>
  <si>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</si>
  <si>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</si>
  <si>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</si>
  <si>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</si>
  <si>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</si>
  <si>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</si>
  <si>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</si>
  <si>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</si>
  <si>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</si>
  <si>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</si>
  <si>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</si>
  <si>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</si>
  <si>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</si>
  <si>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</si>
  <si>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</si>
  <si>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</si>
  <si>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</si>
  <si>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</si>
  <si>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</si>
  <si>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</si>
  <si>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</si>
  <si>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</si>
  <si>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</si>
  <si>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</si>
  <si>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</si>
  <si>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</si>
  <si>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</si>
  <si>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</si>
  <si>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</si>
  <si>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</si>
  <si>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</si>
  <si>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</si>
  <si>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</si>
  <si>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</si>
  <si>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</si>
  <si>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</si>
  <si>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</si>
  <si>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</si>
  <si>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</si>
  <si>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</si>
  <si>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</si>
  <si>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</si>
  <si>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</si>
  <si>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</si>
  <si>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</si>
  <si>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</si>
  <si>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</si>
  <si>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</si>
  <si>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</si>
  <si>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</si>
  <si>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</si>
  <si>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</si>
  <si>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</si>
  <si>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</si>
  <si>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</si>
  <si>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</si>
  <si>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</si>
  <si>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</si>
  <si>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</si>
  <si>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</si>
  <si>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</si>
  <si>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</si>
  <si>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</si>
  <si>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</si>
  <si>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</si>
  <si>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</si>
  <si>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</si>
  <si>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</si>
  <si>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</si>
  <si>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</si>
  <si>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</si>
  <si>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</si>
  <si>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</si>
  <si>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</si>
  <si>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</si>
  <si>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</si>
  <si>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</si>
  <si>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</si>
  <si>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</si>
  <si>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</si>
  <si>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</si>
  <si>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</si>
  <si>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</si>
  <si>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</si>
  <si>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</si>
  <si>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</si>
  <si>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</si>
  <si>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</si>
  <si>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</si>
  <si>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</si>
  <si>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</si>
  <si>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</si>
  <si>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</si>
  <si>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</si>
  <si>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</si>
  <si>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</si>
  <si>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</si>
  <si>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</si>
  <si>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</si>
  <si>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</si>
  <si>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</si>
  <si>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</si>
  <si>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</si>
  <si>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</si>
  <si>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</si>
  <si>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</si>
  <si>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</si>
  <si>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</si>
  <si>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</si>
  <si>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</si>
  <si>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</si>
  <si>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</si>
  <si>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</si>
  <si>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</si>
  <si>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</si>
  <si>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</si>
  <si>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</si>
  <si>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</si>
  <si>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</si>
  <si>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</si>
  <si>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</si>
  <si>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</si>
  <si>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</si>
  <si>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</si>
  <si>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</si>
  <si>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</si>
  <si>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</si>
  <si>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</si>
  <si>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</si>
  <si>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</si>
  <si>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</si>
  <si>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</si>
  <si>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</si>
  <si>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</si>
  <si>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</si>
  <si>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</si>
  <si>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</si>
  <si>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</si>
  <si>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</si>
  <si>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</si>
  <si>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</si>
  <si>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</si>
  <si>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</si>
  <si>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</si>
  <si>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</si>
  <si>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</si>
  <si>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</si>
  <si>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</si>
  <si>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</si>
  <si>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</si>
  <si>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</si>
  <si>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</si>
  <si>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</si>
  <si>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</si>
  <si>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</si>
  <si>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</si>
  <si>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</si>
  <si>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</si>
  <si>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</si>
  <si>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</si>
  <si>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</si>
  <si>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</si>
  <si>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</si>
  <si>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</si>
  <si>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</si>
  <si>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</si>
  <si>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</si>
  <si>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</si>
  <si>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</si>
  <si>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</si>
  <si>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</si>
  <si>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</si>
  <si>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</si>
  <si>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</si>
  <si>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</si>
  <si>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</si>
  <si>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</si>
  <si>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</si>
  <si>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</si>
  <si>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</si>
  <si>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</si>
  <si>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</si>
  <si>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</si>
  <si>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</si>
  <si>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</si>
  <si>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</si>
  <si>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</si>
  <si>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</si>
  <si>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</si>
  <si>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</si>
  <si>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</si>
  <si>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</si>
  <si>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</si>
  <si>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</si>
  <si>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</si>
  <si>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</si>
  <si>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</si>
  <si>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</si>
  <si>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</si>
  <si>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</si>
  <si>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</si>
  <si>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</si>
  <si>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</si>
  <si>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</si>
  <si>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</si>
  <si>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</si>
  <si>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</si>
  <si>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</si>
  <si>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</si>
  <si>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</si>
  <si>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</si>
  <si>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</si>
  <si>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</si>
  <si>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</si>
  <si>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</si>
  <si>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</si>
  <si>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</si>
  <si>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</si>
  <si>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</si>
  <si>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</si>
  <si>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</si>
  <si>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</si>
  <si>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</si>
  <si>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</si>
  <si>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</si>
  <si>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</si>
  <si>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</si>
  <si>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</si>
  <si>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</si>
  <si>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</si>
  <si>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</si>
  <si>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</si>
  <si>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</si>
  <si>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</si>
  <si>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</si>
  <si>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</si>
  <si>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</si>
  <si>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</si>
  <si>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</si>
  <si>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</si>
  <si>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</si>
  <si>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</si>
  <si>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</si>
  <si>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</si>
  <si>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</si>
  <si>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</si>
  <si>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</si>
  <si>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</si>
  <si>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</si>
  <si>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</si>
  <si>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</si>
  <si>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</si>
  <si>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</si>
  <si>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</si>
  <si>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</si>
  <si>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</si>
  <si>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</si>
  <si>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</si>
  <si>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</si>
  <si>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</si>
  <si>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</si>
  <si>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</si>
  <si>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</si>
  <si>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</si>
  <si>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</si>
  <si>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</si>
  <si>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</si>
  <si>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</si>
  <si>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</si>
  <si>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</si>
  <si>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</si>
  <si>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</si>
  <si>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</si>
  <si>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</si>
  <si>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</si>
  <si>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</si>
  <si>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</si>
  <si>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</si>
  <si>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</si>
  <si>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</si>
  <si>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</si>
  <si>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</si>
  <si>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</si>
  <si>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</si>
  <si>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</si>
  <si>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</si>
  <si>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</si>
  <si>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</si>
  <si>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</si>
  <si>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</si>
  <si>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</si>
  <si>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</si>
  <si>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</si>
  <si>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</si>
  <si>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</si>
  <si>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</si>
  <si>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</si>
  <si>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</si>
  <si>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</si>
  <si>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</si>
  <si>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</si>
  <si>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</si>
  <si>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</si>
  <si>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</si>
  <si>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</si>
  <si>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</si>
  <si>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</si>
  <si>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</si>
  <si>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</si>
  <si>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</si>
  <si>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</si>
  <si>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</si>
  <si>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</si>
  <si>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</si>
  <si>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</si>
  <si>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</si>
  <si>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</si>
  <si>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</si>
  <si>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</si>
  <si>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</si>
  <si>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</si>
  <si>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</si>
  <si>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</si>
  <si>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</si>
  <si>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</si>
  <si>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</si>
  <si>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</si>
  <si>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</si>
  <si>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</si>
  <si>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</si>
  <si>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</si>
  <si>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</si>
  <si>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</si>
  <si>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</si>
  <si>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</si>
  <si>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</si>
  <si>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</si>
  <si>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</si>
  <si>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</si>
  <si>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</si>
  <si>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</si>
  <si>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</si>
  <si>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</si>
  <si>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</si>
  <si>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</si>
  <si>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</si>
  <si>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</si>
  <si>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</si>
  <si>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</si>
  <si>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</si>
  <si>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</si>
  <si>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</si>
  <si>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</si>
  <si>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</si>
  <si>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</si>
  <si>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</si>
  <si>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</si>
  <si>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</si>
  <si>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</si>
  <si>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</si>
  <si>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</si>
  <si>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</si>
  <si>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</si>
  <si>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</si>
  <si>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</si>
  <si>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</si>
  <si>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</si>
  <si>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</si>
  <si>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</si>
  <si>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</si>
  <si>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</si>
  <si>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</si>
  <si>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</si>
  <si>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</si>
  <si>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</si>
  <si>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</si>
  <si>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</si>
  <si>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</si>
  <si>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</si>
  <si>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</si>
  <si>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</si>
  <si>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</si>
  <si>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</si>
  <si>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</si>
  <si>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</si>
  <si>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</si>
  <si>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</si>
  <si>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</si>
  <si>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</si>
  <si>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</si>
  <si>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</si>
  <si>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</si>
  <si>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</si>
  <si>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</si>
  <si>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</si>
  <si>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</si>
  <si>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</si>
  <si>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</si>
  <si>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</si>
  <si>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</si>
  <si>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</si>
  <si>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</si>
  <si>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</si>
  <si>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</si>
  <si>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</si>
  <si>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</si>
  <si>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</si>
  <si>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</si>
  <si>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</si>
  <si>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</si>
  <si>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</si>
  <si>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</si>
  <si>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</si>
  <si>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</si>
  <si>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</si>
  <si>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</si>
  <si>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</si>
  <si>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</si>
  <si>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</si>
  <si>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</si>
  <si>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</si>
  <si>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</si>
  <si>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</si>
  <si>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</si>
  <si>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</si>
  <si>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</si>
  <si>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</si>
  <si>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</si>
  <si>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</si>
  <si>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</si>
  <si>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</si>
  <si>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</si>
  <si>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</si>
  <si>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</si>
  <si>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</si>
  <si>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</si>
  <si>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</si>
  <si>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</si>
  <si>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</si>
  <si>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</si>
  <si>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</si>
  <si>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</si>
  <si>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</si>
  <si>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</si>
  <si>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</si>
  <si>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</si>
  <si>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</si>
  <si>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</si>
  <si>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</si>
  <si>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</si>
  <si>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</si>
  <si>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</si>
  <si>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</si>
  <si>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</si>
  <si>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</si>
  <si>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</si>
  <si>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</si>
  <si>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</si>
  <si>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</si>
  <si>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</si>
  <si>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</si>
  <si>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</si>
  <si>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</si>
  <si>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</si>
  <si>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</si>
  <si>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</si>
  <si>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</si>
  <si>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</si>
  <si>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</si>
  <si>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</si>
  <si>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</si>
  <si>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</si>
  <si>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</si>
  <si>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</si>
  <si>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</si>
  <si>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</si>
  <si>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</si>
  <si>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</si>
  <si>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</si>
  <si>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</si>
  <si>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</si>
  <si>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</si>
  <si>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</si>
  <si>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</si>
  <si>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</si>
  <si>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</si>
  <si>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</si>
  <si>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</si>
  <si>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</si>
  <si>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</si>
  <si>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</si>
  <si>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</si>
  <si>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</si>
  <si>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</si>
  <si>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</si>
  <si>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</si>
  <si>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</si>
  <si>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</si>
  <si>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</si>
  <si>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</si>
  <si>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</si>
  <si>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</si>
  <si>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</si>
  <si>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</si>
  <si>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</si>
  <si>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</si>
  <si>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</si>
  <si>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</si>
  <si>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</si>
  <si>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</si>
  <si>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</si>
  <si>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</si>
  <si>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</si>
  <si>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</si>
  <si>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</si>
  <si>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</si>
  <si>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</si>
  <si>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</si>
  <si>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</si>
  <si>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</si>
  <si>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</si>
  <si>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</si>
  <si>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</si>
  <si>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</si>
  <si>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</si>
  <si>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</si>
  <si>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</si>
  <si>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</si>
  <si>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</si>
  <si>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</si>
  <si>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</si>
  <si>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</si>
  <si>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</si>
  <si>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</si>
  <si>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</si>
  <si>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</si>
  <si>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</si>
  <si>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</si>
  <si>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</si>
  <si>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</si>
  <si>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</si>
  <si>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</si>
  <si>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</si>
  <si>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</si>
  <si>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</si>
  <si>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</si>
  <si>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</si>
  <si>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</si>
  <si>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</si>
  <si>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</si>
  <si>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</si>
  <si>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</si>
  <si>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</si>
  <si>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</si>
  <si>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</si>
  <si>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</si>
  <si>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</si>
  <si>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</si>
  <si>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</si>
  <si>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</si>
  <si>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</si>
  <si>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</si>
  <si>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</si>
  <si>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</si>
  <si>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</si>
  <si>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</si>
  <si>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</si>
  <si>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</si>
  <si>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</si>
  <si>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</si>
  <si>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</si>
  <si>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</si>
  <si>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</si>
  <si>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</si>
  <si>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</si>
  <si>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</si>
  <si>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</si>
  <si>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</si>
  <si>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</si>
  <si>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</si>
  <si>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</si>
  <si>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</si>
  <si>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</si>
  <si>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</si>
  <si>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</si>
  <si>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</si>
  <si>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</si>
  <si>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</si>
  <si>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</si>
  <si>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</si>
  <si>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</si>
  <si>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</si>
  <si>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</si>
  <si>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</si>
  <si>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</si>
  <si>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</si>
  <si>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</si>
  <si>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</si>
  <si>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</si>
  <si>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</si>
  <si>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</si>
  <si>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</si>
  <si>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</si>
  <si>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</si>
  <si>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</si>
  <si>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</si>
  <si>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</si>
  <si>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</si>
  <si>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</si>
  <si>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</si>
  <si>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</si>
  <si>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</si>
  <si>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</si>
  <si>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</si>
  <si>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</si>
  <si>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</si>
  <si>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</si>
  <si>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</si>
  <si>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</si>
  <si>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</si>
  <si>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</si>
  <si>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</si>
  <si>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</si>
  <si>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</si>
  <si>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</si>
  <si>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</si>
  <si>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</si>
  <si>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</si>
  <si>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</si>
  <si>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</si>
  <si>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</si>
  <si>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</si>
  <si>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</si>
  <si>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</si>
  <si>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</si>
  <si>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</si>
  <si>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</si>
  <si>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</si>
  <si>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</si>
  <si>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</si>
  <si>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</si>
  <si>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</si>
  <si>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</si>
  <si>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</si>
  <si>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</si>
  <si>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</si>
  <si>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</si>
  <si>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</si>
  <si>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</si>
  <si>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</si>
  <si>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</si>
  <si>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</si>
  <si>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</si>
  <si>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</si>
  <si>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</si>
  <si>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</si>
  <si>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</si>
  <si>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</si>
  <si>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</si>
  <si>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</si>
  <si>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</si>
  <si>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</si>
  <si>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</si>
  <si>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</si>
  <si>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</si>
  <si>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</si>
  <si>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</si>
  <si>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</si>
  <si>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</si>
  <si>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</si>
  <si>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</si>
  <si>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</si>
  <si>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</si>
  <si>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</si>
  <si>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</si>
  <si>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</si>
  <si>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</si>
  <si>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</si>
  <si>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</si>
  <si>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</si>
  <si>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</si>
  <si>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</si>
  <si>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</si>
  <si>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</si>
  <si>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</si>
  <si>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</si>
  <si>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</si>
  <si>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</si>
  <si>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</si>
  <si>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</si>
  <si>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</si>
  <si>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</si>
  <si>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</si>
  <si>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</si>
  <si>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</si>
  <si>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</si>
  <si>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</si>
  <si>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</si>
  <si>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</si>
  <si>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</si>
  <si>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</si>
  <si>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</si>
  <si>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</si>
  <si>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</si>
  <si>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</si>
  <si>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</si>
  <si>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</si>
  <si>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</si>
  <si>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</si>
  <si>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</si>
  <si>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</si>
  <si>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</si>
  <si>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</si>
  <si>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</si>
  <si>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</si>
  <si>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</si>
  <si>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</si>
  <si>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</si>
  <si>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</si>
  <si>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</si>
  <si>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</si>
  <si>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</si>
  <si>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</si>
  <si>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</si>
  <si>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</si>
  <si>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</si>
  <si>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</si>
  <si>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</si>
  <si>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</si>
  <si>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</si>
  <si>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</si>
  <si>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</si>
  <si>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</si>
  <si>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</si>
  <si>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</si>
  <si>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</si>
  <si>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</si>
  <si>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</si>
  <si>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</si>
  <si>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</si>
  <si>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</si>
  <si>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</si>
  <si>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</si>
  <si>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</si>
  <si>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</si>
  <si>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</si>
  <si>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</si>
  <si>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</si>
  <si>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</si>
  <si>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</si>
  <si>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</si>
  <si>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</si>
  <si>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</si>
  <si>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</si>
  <si>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</si>
  <si>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</si>
  <si>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</si>
  <si>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</si>
  <si>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</si>
  <si>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</si>
  <si>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</si>
  <si>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</si>
  <si>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</si>
  <si>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</si>
  <si>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</si>
  <si>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</si>
  <si>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</si>
  <si>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</si>
  <si>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</si>
  <si>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</si>
  <si>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</si>
  <si>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</si>
  <si>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</si>
  <si>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</si>
  <si>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</si>
  <si>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</si>
  <si>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</si>
  <si>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</si>
  <si>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</si>
  <si>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</si>
  <si>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</si>
  <si>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</si>
  <si>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</si>
  <si>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</si>
  <si>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</si>
  <si>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</si>
  <si>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</si>
  <si>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</si>
  <si>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</si>
  <si>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</si>
  <si>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</si>
  <si>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</si>
  <si>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</si>
  <si>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</si>
  <si>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</si>
  <si>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</si>
  <si>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</si>
  <si>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</si>
  <si>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</si>
  <si>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</si>
  <si>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</si>
  <si>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</si>
  <si>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</si>
  <si>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</si>
  <si>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</si>
  <si>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</si>
  <si>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</si>
  <si>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</si>
  <si>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</si>
  <si>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</si>
  <si>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</si>
  <si>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</si>
  <si>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</si>
  <si>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</si>
  <si>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</si>
  <si>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</si>
  <si>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</si>
  <si>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</si>
  <si>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</si>
  <si>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</si>
  <si>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</si>
  <si>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</si>
  <si>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</si>
  <si>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</si>
  <si>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</si>
  <si>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</si>
  <si>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</si>
  <si>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</si>
  <si>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</si>
  <si>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</si>
  <si>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</si>
  <si>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</si>
  <si>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</si>
  <si>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</si>
  <si>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</si>
  <si>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</si>
  <si>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</si>
  <si>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</si>
  <si>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</si>
  <si>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</si>
  <si>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</si>
  <si>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</si>
  <si>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</si>
  <si>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</si>
  <si>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</si>
  <si>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</si>
  <si>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</si>
  <si>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</si>
  <si>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</si>
  <si>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</si>
  <si>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</si>
  <si>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</si>
  <si>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</si>
  <si>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</si>
  <si>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</si>
  <si>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</si>
  <si>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</si>
  <si>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</si>
  <si>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</si>
  <si>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</si>
  <si>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</si>
  <si>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</si>
  <si>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</si>
  <si>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</si>
  <si>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</si>
  <si>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</si>
  <si>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</si>
  <si>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</si>
  <si>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</si>
  <si>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</si>
  <si>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</si>
  <si>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</si>
  <si>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</si>
  <si>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</si>
  <si>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</si>
  <si>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</si>
  <si>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</si>
  <si>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</si>
  <si>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</si>
  <si>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</si>
  <si>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</si>
  <si>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</si>
  <si>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</si>
  <si>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</si>
  <si>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</si>
  <si>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</si>
  <si>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</si>
  <si>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</si>
  <si>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</si>
  <si>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</si>
  <si>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</si>
  <si>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</si>
  <si>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</si>
  <si>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</si>
  <si>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</si>
  <si>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</si>
  <si>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</si>
  <si>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</si>
  <si>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</si>
  <si>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</si>
  <si>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</si>
  <si>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</si>
  <si>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</si>
  <si>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</si>
  <si>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</si>
  <si>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</si>
  <si>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</si>
  <si>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</si>
  <si>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</si>
  <si>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</si>
  <si>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</si>
  <si>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</si>
  <si>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</si>
  <si>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</si>
  <si>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</si>
  <si>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</si>
  <si>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</si>
  <si>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</si>
  <si>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</si>
  <si>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</si>
  <si>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</si>
  <si>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</si>
  <si>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</si>
  <si>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</si>
  <si>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</si>
  <si>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</si>
  <si>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</si>
  <si>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</si>
  <si>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</si>
  <si>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</si>
  <si>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</si>
  <si>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</si>
  <si>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</si>
  <si>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</si>
  <si>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</si>
  <si>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</si>
  <si>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</si>
  <si>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</si>
  <si>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</si>
  <si>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</si>
  <si>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</si>
  <si>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</si>
  <si>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</si>
  <si>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</si>
  <si>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</si>
  <si>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</si>
  <si>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</si>
  <si>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</si>
  <si>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</si>
  <si>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</si>
  <si>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</si>
  <si>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</si>
  <si>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</si>
  <si>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</si>
  <si>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</si>
  <si>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</si>
  <si>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</si>
  <si>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</si>
  <si>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</si>
  <si>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</si>
  <si>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</si>
  <si>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</si>
  <si>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</si>
  <si>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</si>
  <si>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</si>
  <si>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</si>
  <si>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</si>
  <si>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</si>
  <si>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</si>
  <si>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</si>
  <si>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</si>
  <si>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</si>
  <si>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</si>
  <si>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</si>
  <si>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</si>
  <si>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</si>
  <si>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</si>
  <si>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</si>
  <si>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</si>
  <si>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</si>
  <si>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</si>
  <si>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</si>
  <si>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</si>
  <si>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</si>
  <si>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</si>
  <si>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</si>
  <si>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</si>
  <si>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</si>
  <si>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</si>
  <si>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</si>
  <si>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</si>
  <si>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</si>
  <si>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</si>
  <si>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</si>
  <si>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</si>
  <si>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</si>
  <si>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</si>
  <si>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</si>
  <si>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</si>
  <si>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</si>
  <si>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</si>
  <si>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</si>
  <si>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</si>
  <si>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</si>
  <si>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</si>
  <si>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</si>
  <si>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</si>
  <si>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</si>
  <si>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</si>
  <si>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</si>
  <si>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</si>
  <si>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</si>
  <si>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</si>
  <si>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</si>
  <si>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</si>
  <si>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</si>
  <si>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</si>
  <si>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</si>
  <si>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</si>
  <si>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</si>
  <si>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</si>
  <si>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</si>
  <si>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</si>
  <si>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</si>
  <si>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</si>
  <si>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</si>
  <si>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</si>
  <si>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</si>
  <si>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</si>
  <si>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</si>
  <si>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</si>
  <si>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</si>
  <si>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</si>
  <si>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</si>
  <si>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</si>
  <si>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</si>
  <si>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</si>
  <si>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</si>
  <si>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</si>
  <si>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</si>
  <si>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</si>
  <si>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</si>
  <si>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</si>
  <si>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</si>
  <si>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</si>
  <si>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</si>
  <si>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</si>
  <si>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</si>
  <si>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</si>
  <si>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</si>
  <si>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</si>
  <si>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</si>
  <si>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</si>
  <si>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</si>
  <si>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</si>
  <si>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</si>
  <si>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</si>
  <si>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</si>
  <si>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</si>
  <si>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</si>
  <si>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</si>
  <si>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</si>
  <si>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</si>
  <si>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</si>
  <si>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</si>
  <si>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</si>
  <si>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</si>
  <si>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</si>
  <si>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</si>
  <si>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</si>
  <si>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</si>
  <si>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</si>
  <si>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</si>
  <si>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</si>
  <si>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</si>
  <si>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</si>
  <si>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</si>
  <si>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</si>
  <si>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</si>
  <si>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</si>
  <si>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</si>
  <si>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</si>
  <si>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</si>
  <si>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</si>
  <si>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</si>
  <si>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</si>
  <si>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</si>
  <si>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</si>
  <si>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</si>
  <si>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</si>
  <si>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</si>
  <si>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</si>
  <si>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</si>
  <si>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</si>
  <si>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</si>
  <si>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</si>
  <si>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</si>
  <si>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</si>
  <si>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</si>
  <si>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</si>
  <si>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</si>
  <si>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</si>
  <si>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</si>
  <si>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</si>
  <si>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</si>
  <si>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</si>
  <si>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</si>
  <si>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</si>
  <si>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</si>
  <si>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</si>
  <si>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</si>
  <si>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</si>
  <si>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</si>
  <si>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</si>
  <si>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</si>
  <si>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</si>
  <si>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</si>
  <si>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</si>
  <si>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</si>
  <si>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</si>
  <si>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</si>
  <si>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</si>
  <si>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</si>
  <si>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</si>
  <si>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</si>
  <si>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</si>
  <si>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</si>
  <si>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</si>
  <si>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</si>
  <si>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</si>
  <si>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</si>
  <si>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</si>
  <si>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</si>
  <si>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</si>
  <si>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</si>
  <si>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</si>
  <si>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</si>
  <si>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</si>
  <si>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</si>
  <si>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</si>
  <si>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</si>
  <si>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</si>
  <si>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</si>
  <si>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</si>
  <si>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</si>
  <si>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</si>
  <si>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</si>
  <si>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</si>
  <si>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</si>
  <si>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</si>
  <si>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</si>
  <si>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</si>
  <si>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</si>
  <si>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</si>
  <si>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</si>
  <si>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</si>
  <si>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</si>
  <si>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</si>
  <si>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</si>
  <si>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</si>
  <si>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</si>
  <si>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</si>
  <si>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</si>
  <si>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</si>
  <si>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</si>
  <si>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</si>
  <si>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</si>
  <si>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</si>
  <si>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</si>
  <si>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</si>
  <si>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</si>
  <si>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</si>
  <si>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</si>
  <si>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</si>
  <si>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</si>
  <si>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</si>
  <si>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</si>
  <si>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</si>
  <si>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</si>
  <si>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</si>
  <si>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</si>
  <si>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</si>
  <si>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</si>
  <si>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</si>
  <si>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</si>
  <si>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</si>
  <si>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</si>
  <si>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</si>
  <si>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</si>
  <si>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</si>
  <si>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</si>
  <si>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</si>
  <si>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</si>
  <si>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</si>
  <si>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</si>
  <si>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</si>
  <si>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</si>
  <si>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</si>
  <si>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</si>
  <si>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</si>
  <si>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</si>
  <si>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</si>
  <si>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</si>
  <si>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</si>
  <si>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</si>
  <si>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</si>
  <si>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</si>
  <si>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</si>
  <si>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</si>
  <si>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</si>
  <si>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</si>
  <si>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</si>
  <si>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</si>
  <si>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</si>
  <si>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</si>
  <si>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</si>
  <si>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</si>
  <si>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</si>
  <si>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</si>
  <si>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</si>
  <si>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</si>
  <si>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</si>
  <si>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</si>
  <si>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</si>
  <si>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</si>
  <si>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</si>
  <si>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</si>
  <si>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</si>
  <si>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</si>
  <si>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</si>
  <si>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</si>
  <si>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</si>
  <si>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</si>
  <si>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</si>
  <si>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</si>
  <si>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</si>
  <si>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</si>
  <si>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</si>
  <si>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</si>
  <si>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</si>
  <si>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</si>
  <si>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</si>
  <si>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</si>
  <si>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</si>
  <si>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</si>
  <si>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</si>
  <si>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</si>
  <si>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</si>
  <si>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</si>
  <si>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</si>
  <si>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</si>
  <si>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</si>
  <si>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</si>
  <si>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</si>
  <si>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</si>
  <si>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</si>
  <si>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</si>
  <si>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</si>
  <si>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</si>
  <si>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</si>
  <si>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</si>
  <si>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</si>
  <si>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</si>
  <si>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</si>
  <si>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</si>
  <si>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</si>
  <si>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</si>
  <si>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</si>
  <si>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</si>
  <si>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</si>
  <si>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</si>
  <si>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</si>
  <si>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</si>
  <si>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</si>
  <si>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</si>
  <si>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</si>
  <si>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</si>
  <si>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</si>
  <si>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</si>
  <si>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</si>
  <si>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</si>
  <si>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</si>
  <si>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</si>
  <si>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</si>
  <si>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</si>
  <si>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</si>
  <si>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</si>
  <si>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</si>
  <si>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</si>
  <si>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</si>
  <si>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</si>
  <si>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</si>
  <si>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</si>
  <si>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</si>
  <si>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</si>
  <si>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</si>
  <si>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</si>
  <si>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</si>
  <si>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</si>
  <si>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</si>
  <si>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</si>
  <si>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</si>
  <si>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</si>
  <si>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</si>
  <si>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</si>
  <si>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</si>
  <si>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</si>
  <si>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</si>
  <si>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</si>
  <si>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</si>
  <si>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</si>
  <si>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</si>
  <si>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</si>
  <si>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</si>
  <si>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</si>
  <si>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</si>
  <si>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</si>
  <si>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</si>
  <si>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</si>
  <si>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</si>
  <si>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</si>
  <si>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</si>
  <si>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</si>
  <si>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</si>
  <si>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</si>
  <si>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</si>
  <si>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</si>
  <si>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</si>
  <si>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</si>
  <si>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</si>
  <si>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</si>
  <si>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</si>
  <si>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</si>
  <si>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</si>
  <si>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</si>
  <si>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</si>
  <si>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</si>
  <si>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</si>
  <si>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</si>
  <si>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</si>
  <si>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</si>
  <si>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</si>
  <si>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</si>
  <si>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</si>
  <si>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</si>
  <si>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</si>
  <si>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</si>
  <si>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</si>
  <si>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</si>
  <si>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</si>
  <si>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</si>
  <si>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</si>
  <si>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</si>
  <si>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</si>
  <si>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</si>
  <si>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</si>
  <si>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</si>
  <si>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</si>
  <si>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</si>
  <si>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</si>
  <si>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</si>
  <si>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</si>
  <si>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</si>
  <si>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</si>
  <si>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</si>
  <si>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</si>
  <si>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</si>
  <si>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</si>
  <si>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</si>
  <si>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</si>
  <si>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</si>
  <si>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</si>
  <si>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</si>
  <si>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</si>
  <si>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</si>
  <si>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</si>
  <si>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</si>
  <si>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</si>
  <si>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</si>
  <si>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</si>
  <si>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</si>
  <si>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</si>
  <si>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</si>
  <si>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</si>
  <si>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</si>
  <si>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</si>
  <si>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</si>
  <si>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</si>
  <si>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</si>
  <si>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</si>
  <si>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</si>
  <si>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</si>
  <si>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</si>
  <si>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</si>
  <si>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</si>
  <si>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</si>
  <si>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</si>
  <si>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</si>
  <si>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</si>
  <si>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</si>
  <si>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</si>
  <si>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</si>
  <si>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</si>
  <si>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</si>
  <si>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</si>
  <si>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</si>
  <si>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</si>
  <si>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</si>
  <si>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</si>
  <si>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</si>
  <si>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</si>
  <si>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</si>
  <si>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</si>
  <si>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</si>
  <si>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</si>
  <si>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</si>
  <si>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</si>
  <si>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</si>
  <si>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</si>
  <si>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</si>
  <si>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</si>
  <si>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</si>
  <si>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</si>
  <si>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</si>
  <si>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</si>
  <si>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</si>
  <si>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</si>
  <si>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</si>
  <si>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</si>
  <si>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</si>
  <si>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</si>
  <si>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</si>
  <si>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</si>
  <si>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</si>
  <si>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</si>
  <si>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</si>
  <si>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</si>
  <si>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</si>
  <si>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</si>
  <si>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</si>
  <si>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</si>
  <si>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</si>
  <si>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</si>
  <si>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</si>
  <si>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</si>
  <si>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</si>
  <si>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</si>
  <si>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</si>
  <si>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</si>
  <si>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</si>
  <si>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</si>
  <si>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</si>
  <si>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</si>
  <si>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</si>
  <si>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</si>
  <si>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</si>
  <si>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</si>
  <si>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</si>
  <si>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</si>
  <si>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</si>
  <si>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</si>
  <si>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</si>
  <si>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</si>
  <si>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</si>
  <si>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</si>
  <si>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</si>
  <si>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</si>
  <si>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</si>
  <si>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</si>
  <si>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</si>
  <si>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</si>
  <si>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</si>
  <si>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</si>
  <si>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</si>
  <si>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</si>
  <si>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</si>
  <si>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</si>
  <si>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</si>
  <si>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</si>
  <si>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</si>
  <si>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</si>
  <si>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</si>
  <si>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</si>
  <si>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</si>
  <si>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</si>
  <si>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</si>
  <si>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</si>
  <si>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</si>
  <si>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</si>
  <si>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</si>
  <si>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</si>
  <si>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</si>
  <si>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</si>
  <si>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</si>
  <si>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</si>
  <si>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</si>
  <si>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</si>
  <si>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</si>
  <si>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</si>
  <si>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</si>
  <si>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</si>
  <si>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</si>
  <si>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</si>
  <si>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</si>
  <si>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</si>
  <si>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</si>
  <si>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</si>
  <si>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</si>
  <si>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</si>
  <si>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</si>
  <si>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</si>
  <si>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</si>
  <si>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</si>
  <si>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</si>
  <si>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</si>
  <si>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</si>
  <si>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</si>
  <si>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</si>
  <si>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</si>
  <si>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</si>
  <si>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</si>
  <si>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</si>
  <si>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</si>
  <si>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</si>
  <si>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</si>
  <si>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</si>
  <si>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</si>
  <si>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</si>
  <si>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</si>
  <si>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</si>
  <si>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</si>
  <si>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</si>
  <si>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</si>
  <si>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</si>
  <si>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</si>
  <si>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</si>
  <si>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</si>
  <si>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</si>
  <si>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</si>
  <si>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</si>
  <si>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</si>
  <si>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</si>
  <si>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</si>
  <si>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</si>
  <si>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</si>
  <si>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</si>
  <si>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</si>
  <si>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</si>
  <si>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</si>
  <si>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</si>
  <si>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</si>
  <si>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</si>
  <si>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</si>
  <si>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</si>
  <si>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</si>
  <si>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</si>
  <si>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</si>
  <si>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</si>
  <si>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</si>
  <si>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</si>
  <si>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</si>
  <si>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</si>
  <si>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</si>
  <si>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</si>
  <si>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</si>
  <si>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</si>
  <si>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</si>
  <si>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</si>
  <si>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</si>
  <si>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</si>
  <si>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</si>
  <si>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</si>
  <si>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</si>
  <si>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</si>
  <si>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</si>
  <si>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</si>
  <si>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</si>
  <si>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</si>
  <si>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</si>
  <si>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</si>
  <si>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</si>
  <si>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</si>
  <si>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</si>
  <si>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</si>
  <si>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</si>
  <si>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</si>
  <si>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</si>
  <si>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</si>
  <si>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</si>
  <si>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</si>
  <si>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</si>
  <si>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</si>
  <si>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</si>
  <si>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</si>
  <si>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</si>
  <si>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</si>
  <si>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</si>
  <si>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</si>
  <si>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</si>
  <si>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</si>
  <si>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</si>
  <si>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</si>
  <si>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</si>
  <si>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</si>
  <si>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</si>
  <si>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</si>
  <si>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</si>
  <si>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</si>
  <si>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</si>
  <si>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</si>
  <si>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</si>
  <si>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</si>
  <si>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</si>
  <si>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</si>
  <si>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</si>
  <si>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</si>
  <si>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</si>
  <si>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</si>
  <si>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</si>
  <si>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</si>
  <si>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</si>
  <si>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</si>
  <si>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</si>
  <si>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</si>
  <si>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</si>
  <si>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</si>
  <si>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</si>
  <si>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</si>
  <si>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</si>
  <si>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</si>
  <si>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</si>
  <si>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</si>
  <si>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</si>
  <si>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</si>
  <si>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</si>
  <si>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</si>
  <si>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</si>
  <si>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</si>
  <si>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</si>
  <si>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</si>
  <si>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</si>
  <si>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</si>
  <si>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</si>
  <si>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</si>
  <si>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</si>
  <si>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</si>
  <si>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</si>
  <si>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</si>
  <si>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</si>
  <si>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</si>
  <si>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</si>
  <si>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</si>
  <si>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</si>
  <si>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</si>
  <si>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</si>
  <si>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</si>
  <si>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</si>
  <si>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</si>
  <si>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</si>
  <si>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</si>
  <si>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</si>
  <si>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</si>
  <si>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</si>
  <si>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</si>
  <si>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</si>
  <si>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</si>
  <si>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</si>
  <si>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</si>
  <si>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</si>
  <si>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</si>
  <si>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</si>
  <si>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</si>
  <si>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</si>
  <si>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</si>
  <si>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</si>
  <si>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</si>
  <si>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</si>
  <si>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</si>
  <si>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</si>
  <si>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</si>
  <si>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</si>
  <si>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</si>
  <si>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</si>
  <si>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</si>
  <si>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</si>
  <si>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</si>
  <si>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</si>
  <si>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</si>
  <si>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</si>
  <si>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</si>
  <si>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</si>
  <si>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</si>
  <si>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</si>
  <si>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</si>
  <si>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</si>
  <si>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</si>
  <si>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</si>
  <si>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</si>
  <si>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</si>
  <si>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</si>
  <si>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</si>
  <si>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</si>
  <si>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</si>
  <si>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</si>
  <si>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</si>
  <si>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</si>
  <si>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</si>
  <si>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</si>
  <si>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</si>
  <si>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</si>
  <si>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</si>
  <si>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</si>
  <si>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</si>
  <si>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</si>
  <si>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</si>
  <si>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</si>
  <si>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</si>
  <si>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</si>
  <si>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</si>
  <si>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</si>
  <si>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</si>
  <si>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</si>
  <si>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</si>
  <si>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</si>
  <si>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</si>
  <si>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</si>
  <si>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</si>
  <si>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</si>
  <si>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</si>
  <si>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</si>
  <si>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</si>
  <si>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</si>
  <si>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</si>
  <si>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</si>
  <si>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</si>
  <si>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</si>
  <si>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</si>
  <si>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</si>
  <si>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</si>
  <si>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</si>
  <si>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</si>
  <si>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</si>
  <si>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</si>
  <si>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</si>
  <si>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</si>
  <si>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</si>
  <si>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</si>
  <si>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</si>
  <si>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</si>
  <si>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</si>
  <si>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</si>
  <si>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</si>
  <si>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</si>
  <si>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</si>
  <si>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</si>
  <si>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</si>
  <si>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</si>
  <si>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</si>
  <si>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</si>
  <si>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</si>
  <si>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</si>
  <si>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</si>
  <si>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</si>
  <si>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</si>
  <si>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</si>
  <si>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</si>
  <si>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</si>
  <si>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</si>
  <si>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</si>
  <si>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</si>
  <si>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</si>
  <si>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</si>
  <si>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</si>
  <si>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</si>
  <si>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</si>
  <si>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</si>
  <si>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</si>
  <si>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</si>
  <si>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</si>
  <si>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</si>
  <si>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</si>
  <si>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</si>
  <si>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</si>
  <si>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</si>
  <si>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</si>
  <si>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</si>
  <si>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</si>
  <si>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</si>
  <si>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</si>
  <si>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</si>
  <si>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</si>
  <si>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</si>
  <si>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</si>
  <si>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</si>
  <si>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</si>
  <si>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</si>
  <si>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</si>
  <si>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</si>
  <si>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</si>
  <si>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</si>
  <si>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</si>
  <si>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</si>
  <si>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</si>
  <si>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</si>
  <si>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</si>
  <si>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</si>
  <si>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</si>
  <si>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</si>
  <si>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</si>
  <si>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</si>
  <si>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</si>
  <si>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</si>
  <si>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</si>
  <si>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</si>
  <si>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</si>
  <si>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</si>
  <si>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</si>
  <si>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</si>
  <si>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</si>
  <si>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</si>
  <si>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</si>
  <si>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</si>
  <si>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</si>
  <si>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</si>
  <si>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</si>
  <si>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</si>
  <si>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</si>
  <si>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</si>
  <si>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</si>
  <si>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</si>
  <si>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</si>
  <si>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</si>
  <si>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</si>
  <si>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</si>
  <si>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</si>
  <si>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</si>
  <si>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</si>
  <si>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</si>
  <si>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</si>
  <si>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</si>
  <si>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</si>
  <si>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</si>
  <si>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</si>
  <si>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</si>
  <si>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</si>
  <si>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</si>
  <si>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</si>
  <si>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</si>
  <si>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</si>
  <si>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</si>
  <si>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</si>
  <si>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</si>
  <si>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</si>
  <si>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</si>
  <si>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</si>
  <si>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</si>
  <si>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</si>
  <si>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</si>
  <si>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</si>
  <si>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</si>
  <si>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</si>
  <si>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</si>
  <si>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</si>
  <si>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</si>
  <si>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</si>
  <si>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</si>
  <si>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</si>
  <si>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</si>
  <si>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</si>
  <si>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</si>
  <si>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</si>
  <si>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</si>
  <si>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</si>
  <si>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</si>
  <si>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</si>
  <si>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</si>
  <si>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</si>
  <si>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</si>
  <si>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</si>
  <si>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</si>
  <si>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</si>
  <si>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</si>
  <si>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</si>
  <si>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</si>
  <si>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</si>
  <si>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</si>
  <si>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</si>
  <si>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</si>
  <si>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</si>
  <si>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</si>
  <si>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</si>
  <si>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</si>
  <si>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</si>
  <si>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</si>
  <si>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</si>
  <si>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</si>
  <si>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</si>
  <si>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</si>
  <si>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</si>
  <si>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</si>
  <si>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</si>
  <si>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</si>
  <si>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</si>
  <si>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</si>
  <si>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</si>
  <si>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</si>
  <si>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</si>
  <si>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</si>
  <si>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</si>
  <si>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</si>
  <si>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</si>
  <si>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</si>
  <si>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</si>
  <si>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</si>
  <si>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</si>
  <si>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</si>
  <si>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</si>
  <si>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</si>
  <si>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</si>
  <si>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</si>
  <si>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</si>
  <si>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</si>
  <si>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</si>
  <si>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</si>
  <si>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</si>
  <si>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</si>
  <si>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</si>
  <si>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</si>
  <si>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</si>
  <si>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</si>
  <si>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</si>
  <si>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</si>
  <si>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</si>
  <si>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</si>
  <si>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</si>
  <si>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</si>
  <si>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</si>
  <si>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</si>
  <si>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</si>
  <si>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</si>
  <si>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</si>
  <si>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</si>
  <si>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</si>
  <si>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</si>
  <si>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</si>
  <si>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</si>
  <si>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</si>
  <si>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</si>
  <si>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</si>
  <si>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</si>
  <si>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</si>
  <si>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</si>
  <si>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</si>
  <si>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</si>
  <si>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</si>
  <si>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</si>
  <si>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</si>
  <si>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</si>
  <si>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</si>
  <si>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</si>
  <si>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</si>
  <si>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</si>
  <si>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</si>
  <si>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</si>
  <si>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</si>
  <si>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</si>
  <si>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</si>
  <si>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</si>
  <si>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</si>
  <si>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</si>
  <si>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</si>
  <si>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</si>
  <si>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</si>
  <si>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</si>
  <si>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</si>
  <si>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</si>
  <si>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</si>
  <si>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</si>
  <si>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</si>
  <si>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</si>
  <si>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</si>
  <si>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</si>
  <si>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</si>
  <si>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</si>
  <si>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</si>
  <si>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</si>
  <si>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</si>
  <si>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</si>
  <si>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</si>
  <si>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</si>
  <si>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</si>
  <si>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</si>
  <si>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</si>
  <si>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</si>
  <si>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</si>
  <si>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</si>
  <si>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</si>
  <si>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</si>
  <si>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</si>
  <si>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</si>
  <si>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</si>
  <si>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</si>
  <si>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</si>
  <si>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</si>
  <si>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</si>
  <si>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</si>
  <si>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</si>
  <si>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</si>
  <si>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</si>
  <si>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</si>
  <si>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</si>
  <si>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</si>
  <si>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</si>
  <si>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</si>
  <si>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</si>
  <si>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</si>
  <si>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</si>
  <si>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</si>
  <si>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</si>
  <si>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</si>
  <si>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</si>
  <si>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</si>
  <si>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</si>
  <si>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</si>
  <si>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</si>
  <si>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</si>
  <si>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</si>
  <si>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</si>
  <si>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</si>
  <si>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</si>
  <si>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</si>
  <si>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</si>
  <si>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</si>
  <si>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</si>
  <si>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</si>
  <si>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</si>
  <si>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</si>
  <si>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</si>
  <si>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</si>
  <si>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</si>
  <si>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</si>
  <si>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</si>
  <si>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</si>
  <si>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</si>
  <si>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</si>
  <si>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</si>
  <si>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</si>
  <si>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</si>
  <si>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</si>
  <si>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</si>
  <si>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</si>
  <si>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</si>
  <si>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</si>
  <si>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</si>
  <si>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</si>
  <si>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</si>
  <si>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</si>
  <si>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</si>
  <si>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</si>
  <si>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</si>
  <si>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</si>
  <si>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</si>
  <si>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</si>
  <si>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</si>
  <si>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</si>
  <si>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</si>
  <si>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</si>
  <si>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</si>
  <si>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</si>
  <si>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</si>
  <si>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</si>
  <si>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</si>
  <si>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</si>
  <si>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</si>
  <si>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</si>
  <si>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</si>
  <si>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</si>
  <si>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</si>
  <si>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</si>
  <si>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</si>
  <si>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</si>
  <si>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</si>
  <si>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</si>
  <si>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</si>
  <si>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</si>
  <si>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</si>
  <si>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</si>
  <si>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</si>
  <si>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</si>
  <si>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</si>
  <si>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</si>
  <si>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</si>
  <si>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</si>
  <si>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</si>
  <si>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</si>
  <si>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</si>
  <si>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</si>
  <si>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</si>
  <si>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</si>
  <si>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</si>
  <si>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</si>
  <si>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</si>
  <si>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</si>
  <si>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</si>
  <si>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</si>
  <si>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</si>
  <si>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</si>
  <si>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</si>
  <si>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</si>
  <si>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</si>
  <si>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</si>
  <si>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</si>
  <si>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</si>
  <si>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</si>
  <si>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</si>
  <si>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</si>
  <si>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</si>
  <si>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</si>
  <si>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</si>
  <si>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</si>
  <si>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</si>
  <si>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</si>
  <si>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</si>
  <si>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</si>
  <si>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</si>
  <si>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</si>
  <si>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</si>
  <si>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</si>
  <si>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</si>
  <si>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</si>
  <si>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</si>
  <si>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</si>
  <si>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</si>
  <si>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</si>
  <si>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</si>
  <si>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</si>
  <si>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</si>
  <si>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</si>
  <si>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</si>
  <si>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</si>
  <si>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</si>
  <si>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</si>
  <si>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</si>
  <si>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</si>
  <si>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</si>
  <si>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</si>
  <si>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</si>
  <si>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</si>
  <si>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</si>
  <si>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</si>
  <si>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</si>
  <si>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</si>
  <si>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</si>
  <si>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</si>
  <si>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</si>
  <si>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</si>
  <si>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</si>
  <si>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</si>
  <si>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</si>
  <si>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</si>
  <si>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</si>
  <si>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</si>
  <si>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</si>
  <si>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</si>
  <si>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</si>
  <si>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</si>
  <si>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</si>
  <si>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</si>
  <si>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</si>
  <si>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</si>
  <si>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</si>
  <si>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</si>
  <si>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</si>
  <si>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</si>
  <si>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</si>
  <si>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</si>
  <si>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</si>
  <si>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</si>
  <si>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</si>
  <si>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</si>
  <si>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</si>
  <si>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</si>
  <si>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</si>
  <si>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</si>
  <si>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</si>
  <si>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</si>
  <si>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</si>
  <si>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</si>
  <si>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</si>
  <si>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</si>
  <si>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</si>
  <si>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</si>
  <si>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</si>
  <si>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</si>
  <si>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</si>
  <si>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</si>
  <si>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</si>
  <si>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</si>
  <si>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</si>
  <si>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</si>
  <si>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</si>
  <si>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</si>
  <si>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</si>
  <si>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</si>
  <si>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</si>
  <si>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</si>
  <si>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</si>
  <si>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</si>
  <si>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</si>
  <si>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</si>
  <si>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</si>
  <si>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</si>
  <si>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</si>
  <si>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</si>
  <si>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</si>
  <si>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</si>
  <si>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</si>
  <si>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</si>
  <si>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</si>
  <si>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</si>
  <si>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</si>
  <si>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</si>
  <si>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</si>
  <si>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</si>
  <si>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</si>
  <si>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</si>
  <si>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</si>
  <si>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</si>
  <si>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</si>
  <si>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</si>
  <si>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</si>
  <si>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</si>
  <si>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</si>
  <si>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</si>
  <si>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</si>
  <si>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</si>
  <si>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</si>
  <si>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</si>
  <si>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</si>
  <si>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</si>
  <si>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</si>
  <si>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</si>
  <si>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</si>
  <si>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</si>
  <si>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</si>
  <si>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</si>
  <si>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</si>
  <si>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</si>
  <si>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</si>
  <si>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</si>
  <si>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</si>
  <si>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</si>
  <si>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</si>
  <si>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</si>
  <si>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</si>
  <si>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</si>
  <si>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</si>
  <si>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</si>
  <si>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</si>
  <si>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</si>
  <si>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</si>
  <si>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</si>
  <si>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</si>
  <si>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</si>
  <si>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</si>
  <si>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</si>
  <si>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</si>
  <si>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</si>
  <si>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</si>
  <si>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</si>
  <si>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</si>
  <si>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</si>
  <si>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</si>
  <si>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</si>
  <si>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</si>
  <si>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</si>
  <si>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</si>
  <si>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</si>
  <si>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</si>
  <si>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</si>
  <si>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</si>
  <si>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</si>
  <si>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</si>
  <si>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</si>
  <si>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</si>
  <si>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</si>
  <si>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</si>
  <si>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</si>
  <si>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</si>
  <si>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</si>
  <si>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</si>
  <si>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</si>
  <si>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</si>
  <si>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</si>
  <si>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</si>
  <si>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</si>
  <si>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</si>
  <si>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</si>
  <si>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</si>
  <si>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</si>
  <si>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</si>
  <si>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</si>
  <si>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</si>
  <si>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</si>
  <si>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</si>
  <si>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</si>
  <si>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</si>
  <si>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</si>
  <si>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</si>
  <si>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</si>
  <si>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</si>
  <si>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</si>
  <si>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</si>
  <si>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</si>
  <si>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</si>
  <si>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</si>
  <si>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</si>
  <si>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</si>
  <si>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</si>
  <si>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</si>
  <si>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</si>
  <si>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</si>
  <si>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</si>
  <si>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</si>
  <si>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</si>
  <si>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</si>
  <si>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</si>
  <si>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</si>
  <si>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</si>
  <si>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</si>
  <si>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</si>
  <si>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</si>
  <si>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</si>
  <si>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</si>
  <si>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</si>
  <si>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</si>
  <si>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</si>
  <si>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</si>
  <si>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</si>
  <si>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</si>
  <si>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</si>
  <si>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</si>
  <si>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</si>
  <si>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</si>
  <si>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</si>
  <si>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</si>
  <si>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</si>
  <si>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</si>
  <si>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</si>
  <si>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</si>
  <si>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</si>
  <si>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</si>
  <si>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</si>
  <si>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</si>
  <si>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</si>
  <si>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</si>
  <si>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</si>
  <si>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</si>
  <si>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</si>
  <si>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</si>
  <si>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</si>
  <si>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</si>
  <si>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</si>
  <si>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</si>
  <si>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</si>
  <si>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</si>
  <si>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</si>
  <si>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</si>
  <si>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</si>
  <si>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</si>
  <si>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</si>
  <si>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</si>
  <si>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</si>
  <si>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</si>
  <si>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</si>
  <si>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</si>
  <si>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</si>
  <si>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</si>
  <si>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</si>
  <si>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</si>
  <si>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</si>
  <si>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</si>
  <si>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</si>
  <si>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</si>
  <si>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</si>
  <si>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</si>
  <si>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</si>
  <si>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</si>
  <si>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</si>
  <si>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</si>
  <si>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</si>
  <si>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</si>
  <si>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</si>
  <si>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</si>
  <si>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</si>
  <si>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</si>
  <si>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</si>
  <si>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</si>
  <si>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</si>
  <si>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</si>
  <si>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</si>
  <si>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</si>
  <si>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</si>
  <si>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</si>
  <si>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</si>
  <si>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</si>
  <si>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</si>
  <si>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</si>
  <si>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</si>
  <si>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</si>
  <si>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</si>
  <si>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</si>
  <si>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</si>
  <si>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</si>
  <si>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</si>
  <si>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</si>
  <si>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</si>
  <si>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</si>
  <si>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</si>
  <si>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</si>
  <si>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</si>
  <si>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</si>
  <si>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</si>
  <si>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</si>
  <si>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</si>
  <si>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</si>
  <si>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</si>
  <si>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</si>
  <si>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</si>
  <si>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</si>
  <si>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</si>
  <si>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</si>
  <si>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</si>
  <si>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</si>
  <si>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</si>
  <si>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</si>
  <si>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</si>
  <si>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</si>
  <si>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</si>
  <si>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</si>
  <si>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</si>
  <si>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</si>
  <si>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</si>
  <si>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</si>
  <si>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</si>
  <si>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</si>
  <si>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</si>
  <si>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</si>
  <si>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</si>
  <si>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</si>
  <si>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</si>
  <si>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</si>
  <si>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</si>
  <si>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</si>
  <si>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</si>
  <si>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</si>
  <si>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</si>
  <si>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</si>
  <si>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</si>
  <si>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</si>
  <si>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</si>
  <si>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</si>
  <si>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</si>
  <si>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</si>
  <si>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</si>
  <si>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</si>
  <si>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</si>
  <si>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</si>
  <si>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</si>
  <si>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</si>
  <si>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</si>
  <si>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</si>
  <si>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</si>
  <si>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</si>
  <si>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</si>
  <si>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</si>
  <si>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</si>
  <si>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</si>
  <si>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</si>
  <si>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</si>
  <si>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</si>
  <si>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</si>
  <si>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</si>
  <si>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</si>
  <si>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</si>
  <si>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</si>
  <si>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</si>
  <si>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</si>
  <si>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</si>
  <si>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</si>
  <si>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</si>
  <si>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</si>
  <si>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</si>
  <si>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</si>
  <si>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</si>
  <si>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</si>
  <si>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</si>
  <si>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</si>
  <si>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</si>
  <si>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</si>
  <si>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</si>
  <si>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</si>
  <si>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</si>
  <si>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</si>
  <si>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</si>
  <si>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</si>
  <si>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</si>
  <si>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</si>
  <si>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</si>
  <si>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</si>
  <si>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</si>
  <si>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</si>
  <si>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</si>
  <si>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</si>
  <si>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</si>
  <si>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</si>
  <si>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</si>
  <si>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</si>
  <si>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</si>
  <si>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</si>
  <si>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</si>
  <si>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</si>
  <si>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</si>
  <si>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</si>
  <si>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</si>
  <si>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</si>
  <si>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</si>
  <si>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</si>
  <si>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</si>
  <si>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</si>
  <si>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</si>
  <si>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</si>
  <si>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</si>
  <si>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</si>
  <si>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</si>
  <si>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</si>
  <si>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</si>
  <si>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</si>
  <si>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</si>
  <si>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</si>
  <si>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</si>
  <si>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</si>
  <si>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</si>
  <si>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</si>
  <si>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</si>
  <si>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</si>
  <si>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</si>
  <si>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</si>
  <si>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</si>
  <si>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</si>
  <si>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</si>
  <si>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</si>
  <si>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</si>
  <si>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</si>
  <si>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</si>
  <si>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</si>
  <si>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</si>
  <si>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</si>
  <si>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</si>
  <si>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</si>
  <si>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</si>
  <si>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</si>
  <si>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</si>
  <si>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</si>
  <si>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</si>
  <si>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</si>
  <si>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</si>
  <si>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</si>
  <si>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</si>
  <si>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</si>
  <si>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</si>
  <si>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</si>
  <si>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</si>
  <si>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</si>
  <si>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</si>
  <si>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</si>
  <si>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</si>
  <si>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</si>
  <si>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</si>
  <si>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</si>
  <si>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</si>
  <si>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</si>
  <si>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</si>
  <si>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</si>
  <si>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</si>
  <si>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</si>
  <si>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</si>
  <si>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</si>
  <si>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</si>
  <si>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</si>
  <si>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</si>
  <si>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</si>
  <si>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</si>
  <si>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</si>
  <si>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</si>
  <si>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</si>
  <si>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</si>
  <si>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</si>
  <si>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</si>
  <si>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</si>
  <si>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</si>
  <si>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</si>
  <si>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</si>
  <si>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</si>
  <si>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</si>
  <si>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</si>
  <si>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</si>
  <si>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</si>
  <si>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</si>
  <si>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</si>
  <si>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</si>
  <si>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</si>
  <si>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</si>
  <si>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</si>
  <si>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</si>
  <si>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</si>
  <si>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</si>
  <si>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</si>
  <si>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</si>
  <si>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</si>
  <si>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</si>
  <si>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</si>
  <si>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</si>
  <si>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</si>
  <si>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</si>
  <si>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</si>
  <si>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</si>
  <si>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</si>
  <si>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</si>
  <si>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</si>
  <si>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</si>
  <si>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</si>
  <si>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</si>
  <si>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</si>
  <si>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</si>
  <si>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</si>
  <si>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</si>
  <si>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</si>
  <si>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</si>
  <si>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</si>
  <si>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</si>
  <si>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</si>
  <si>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</si>
  <si>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</si>
  <si>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</si>
  <si>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</si>
  <si>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</si>
  <si>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</si>
  <si>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</si>
  <si>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</si>
  <si>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</si>
  <si>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</si>
  <si>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</si>
  <si>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</si>
  <si>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</si>
  <si>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</si>
  <si>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</si>
  <si>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</si>
  <si>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</si>
  <si>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</si>
  <si>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</si>
  <si>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</si>
  <si>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</si>
  <si>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</si>
  <si>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</si>
  <si>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</si>
  <si>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</si>
  <si>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</si>
  <si>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</si>
  <si>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</si>
  <si>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</si>
  <si>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</si>
  <si>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</si>
  <si>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</si>
  <si>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</si>
  <si>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</si>
  <si>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</si>
  <si>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</si>
  <si>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</si>
  <si>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</si>
  <si>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</si>
  <si>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</si>
  <si>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</si>
  <si>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</si>
  <si>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</si>
  <si>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</si>
  <si>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</si>
  <si>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</si>
  <si>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</si>
  <si>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</si>
  <si>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</si>
  <si>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</si>
  <si>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</si>
  <si>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</si>
  <si>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</si>
  <si>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</si>
  <si>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</si>
  <si>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</si>
  <si>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</si>
  <si>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</si>
  <si>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</si>
  <si>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</si>
  <si>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</si>
  <si>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</si>
  <si>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</si>
  <si>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</si>
  <si>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</si>
  <si>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</si>
  <si>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</si>
  <si>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</si>
  <si>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</si>
  <si>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</si>
  <si>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</si>
  <si>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</si>
  <si>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</si>
  <si>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</si>
  <si>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</si>
  <si>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</si>
  <si>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</si>
  <si>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</si>
  <si>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</si>
  <si>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</si>
  <si>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</si>
  <si>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</si>
  <si>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</si>
  <si>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</si>
  <si>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</si>
  <si>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</si>
  <si>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</si>
  <si>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</si>
  <si>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</si>
  <si>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</si>
  <si>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</si>
  <si>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</si>
  <si>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</si>
  <si>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</si>
  <si>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</si>
  <si>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</si>
  <si>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</si>
  <si>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</si>
  <si>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</si>
  <si>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</si>
  <si>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</si>
  <si>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</si>
  <si>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</si>
  <si>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</si>
  <si>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</si>
  <si>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</si>
  <si>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</si>
  <si>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</si>
  <si>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</si>
  <si>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</si>
  <si>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</si>
  <si>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</si>
  <si>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</si>
  <si>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</si>
  <si>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</si>
  <si>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</si>
  <si>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</si>
  <si>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</si>
  <si>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</si>
  <si>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</si>
  <si>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</si>
  <si>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</si>
  <si>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</si>
  <si>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</si>
  <si>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</si>
  <si>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</si>
  <si>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</si>
  <si>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</si>
  <si>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</si>
  <si>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</si>
  <si>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</si>
  <si>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</si>
  <si>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</si>
  <si>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</si>
  <si>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</si>
  <si>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</si>
  <si>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</si>
  <si>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</si>
  <si>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</si>
  <si>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</si>
  <si>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</si>
  <si>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</si>
  <si>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</si>
  <si>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</si>
  <si>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</si>
  <si>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</si>
  <si>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</si>
  <si>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</si>
  <si>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</si>
  <si>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</si>
  <si>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</si>
  <si>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</si>
  <si>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</si>
  <si>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</si>
  <si>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</si>
  <si>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</si>
  <si>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</si>
  <si>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</si>
  <si>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</si>
  <si>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</si>
  <si>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</si>
  <si>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</si>
  <si>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</si>
  <si>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</si>
  <si>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</si>
  <si>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</si>
  <si>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</si>
  <si>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</si>
  <si>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</si>
  <si>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</si>
  <si>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</si>
  <si>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</si>
  <si>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</si>
  <si>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</si>
  <si>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</si>
  <si>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</si>
  <si>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</si>
  <si>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</si>
  <si>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</si>
  <si>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</si>
  <si>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</si>
  <si>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</si>
  <si>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</si>
  <si>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</si>
  <si>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</si>
  <si>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</si>
  <si>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</si>
  <si>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</si>
  <si>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</si>
  <si>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</si>
  <si>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</si>
  <si>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</si>
  <si>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</si>
  <si>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</si>
  <si>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</si>
  <si>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</si>
  <si>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</si>
  <si>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</si>
  <si>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</si>
  <si>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</si>
  <si>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</si>
  <si>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</si>
  <si>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</si>
  <si>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</si>
  <si>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</si>
  <si>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</si>
  <si>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</si>
  <si>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</si>
  <si>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</si>
  <si>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</si>
  <si>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</si>
  <si>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</si>
  <si>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</si>
  <si>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</si>
  <si>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</si>
  <si>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</si>
  <si>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</si>
  <si>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</si>
  <si>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</si>
  <si>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</si>
  <si>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</si>
  <si>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</si>
  <si>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</si>
  <si>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</si>
  <si>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</si>
  <si>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</si>
  <si>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</si>
  <si>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</si>
  <si>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</si>
  <si>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</si>
  <si>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</si>
  <si>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</si>
  <si>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</si>
  <si>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</si>
  <si>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</si>
  <si>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</si>
  <si>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</si>
  <si>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</si>
  <si>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</si>
  <si>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</si>
  <si>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</si>
  <si>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</si>
  <si>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</si>
  <si>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</si>
  <si>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</si>
  <si>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</si>
  <si>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</si>
  <si>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</si>
  <si>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</si>
  <si>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</si>
  <si>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</si>
  <si>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</si>
  <si>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</si>
  <si>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</si>
  <si>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</si>
  <si>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</si>
  <si>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</si>
  <si>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</si>
  <si>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</si>
  <si>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</si>
  <si>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</si>
  <si>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</si>
  <si>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</si>
  <si>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</si>
  <si>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</si>
  <si>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</si>
  <si>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</si>
  <si>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</si>
  <si>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</si>
  <si>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</si>
  <si>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</si>
  <si>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</si>
  <si>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</si>
  <si>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</si>
  <si>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</si>
  <si>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</si>
  <si>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</si>
  <si>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</si>
  <si>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</si>
  <si>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</si>
  <si>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</si>
  <si>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</si>
  <si>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</si>
  <si>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</si>
  <si>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</si>
  <si>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</si>
  <si>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</si>
  <si>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</si>
  <si>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</si>
  <si>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</si>
  <si>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</si>
  <si>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</si>
  <si>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</si>
  <si>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</si>
  <si>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</si>
  <si>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</si>
  <si>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</si>
  <si>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</si>
  <si>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</si>
  <si>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</si>
  <si>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</si>
  <si>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</si>
  <si>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</si>
  <si>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</si>
  <si>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</si>
  <si>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</si>
  <si>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</si>
  <si>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</si>
  <si>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</si>
  <si>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</si>
  <si>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</si>
  <si>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</si>
  <si>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</si>
  <si>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</si>
  <si>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</si>
  <si>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</si>
  <si>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</si>
  <si>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</si>
  <si>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</si>
  <si>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</si>
  <si>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</si>
  <si>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</si>
  <si>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</si>
  <si>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</si>
  <si>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</si>
  <si>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</si>
  <si>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</si>
  <si>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</si>
  <si>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</si>
  <si>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</si>
  <si>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</si>
  <si>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</si>
  <si>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</si>
  <si>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</si>
  <si>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</si>
  <si>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</si>
  <si>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</si>
  <si>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</si>
  <si>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</si>
  <si>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</si>
  <si>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</si>
  <si>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</si>
  <si>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</si>
  <si>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</si>
  <si>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</si>
  <si>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</si>
  <si>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</si>
  <si>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</si>
  <si>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</si>
  <si>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</si>
  <si>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</si>
  <si>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</si>
  <si>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</si>
  <si>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</si>
  <si>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</si>
  <si>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</si>
  <si>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</si>
  <si>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</si>
  <si>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</si>
  <si>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</si>
  <si>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</si>
  <si>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</si>
  <si>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</si>
  <si>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</si>
  <si>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</si>
  <si>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</si>
  <si>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</si>
  <si>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</si>
  <si>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</si>
  <si>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</si>
  <si>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</si>
  <si>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</si>
  <si>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</si>
  <si>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</si>
  <si>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</si>
  <si>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</si>
  <si>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</si>
  <si>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</si>
  <si>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</si>
  <si>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</si>
  <si>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</si>
  <si>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</si>
  <si>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</si>
  <si>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</si>
  <si>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</si>
  <si>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</si>
  <si>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</si>
  <si>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</si>
  <si>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</si>
  <si>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</si>
  <si>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</si>
  <si>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</si>
  <si>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</si>
  <si>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</si>
  <si>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</si>
  <si>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</si>
  <si>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</si>
  <si>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</si>
  <si>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</si>
  <si>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</si>
  <si>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</si>
  <si>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</si>
  <si>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</si>
  <si>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</si>
  <si>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</si>
  <si>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</si>
  <si>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</si>
  <si>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</si>
  <si>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</si>
  <si>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</si>
  <si>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</si>
  <si>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</si>
  <si>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</si>
  <si>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</si>
  <si>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</si>
  <si>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</si>
  <si>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</si>
  <si>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</si>
  <si>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</si>
  <si>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</si>
  <si>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</si>
  <si>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</si>
  <si>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</si>
  <si>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</si>
  <si>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</si>
  <si>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</si>
  <si>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</si>
  <si>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</si>
  <si>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</si>
  <si>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</si>
  <si>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</si>
  <si>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</si>
  <si>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</si>
  <si>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</si>
  <si>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</si>
  <si>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</si>
  <si>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</si>
  <si>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</si>
  <si>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</si>
  <si>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</si>
  <si>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</si>
  <si>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</si>
  <si>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</si>
  <si>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</si>
  <si>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</si>
  <si>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</si>
  <si>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</si>
  <si>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</si>
  <si>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</si>
  <si>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</si>
  <si>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</si>
  <si>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</si>
  <si>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</si>
  <si>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</si>
  <si>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</si>
  <si>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</si>
  <si>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</si>
  <si>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</si>
  <si>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</si>
  <si>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</si>
  <si>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</si>
  <si>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</si>
  <si>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</si>
  <si>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</si>
  <si>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</si>
  <si>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</si>
  <si>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</si>
  <si>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</si>
  <si>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</si>
  <si>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</si>
  <si>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</si>
  <si>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</si>
  <si>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</si>
  <si>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</si>
  <si>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</si>
  <si>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</si>
  <si>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</si>
  <si>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</si>
  <si>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</si>
  <si>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</si>
  <si>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</si>
  <si>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</si>
  <si>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</si>
  <si>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</si>
  <si>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</si>
  <si>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</si>
  <si>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</si>
  <si>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</si>
  <si>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</si>
  <si>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</si>
  <si>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</si>
  <si>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</si>
  <si>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</si>
  <si>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</si>
  <si>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</si>
  <si>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</si>
  <si>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</si>
  <si>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</si>
  <si>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</si>
  <si>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</si>
  <si>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</si>
  <si>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</si>
  <si>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</si>
  <si>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</si>
  <si>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</si>
  <si>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</si>
  <si>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</si>
  <si>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</si>
  <si>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</si>
  <si>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</si>
  <si>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</si>
  <si>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</si>
  <si>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</si>
  <si>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</si>
  <si>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</si>
  <si>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</si>
  <si>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</si>
  <si>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</si>
  <si>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</si>
  <si>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</si>
  <si>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</si>
  <si>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</si>
  <si>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</si>
  <si>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</si>
  <si>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</si>
  <si>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</si>
  <si>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</si>
  <si>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</si>
  <si>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</si>
  <si>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</si>
  <si>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</si>
  <si>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</si>
  <si>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</si>
  <si>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</si>
  <si>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</si>
  <si>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</si>
  <si>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</si>
  <si>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</si>
  <si>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</si>
  <si>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</si>
  <si>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</si>
  <si>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</si>
  <si>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</si>
  <si>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</si>
  <si>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</si>
  <si>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</si>
  <si>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</si>
  <si>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</si>
  <si>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</si>
  <si>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</si>
  <si>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</si>
  <si>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</si>
  <si>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</si>
  <si>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</si>
  <si>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</si>
  <si>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</si>
  <si>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</si>
  <si>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</si>
  <si>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</si>
  <si>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</si>
  <si>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</si>
  <si>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</si>
  <si>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</si>
  <si>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</si>
  <si>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</si>
  <si>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</si>
  <si>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</si>
  <si>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</si>
  <si>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</si>
  <si>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</si>
  <si>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</si>
  <si>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</si>
  <si>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</si>
  <si>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</si>
  <si>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</si>
  <si>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</si>
  <si>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</si>
  <si>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</si>
  <si>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</si>
  <si>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</si>
  <si>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</si>
  <si>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</si>
  <si>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</si>
  <si>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</si>
  <si>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</si>
  <si>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</si>
  <si>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</si>
  <si>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</si>
  <si>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</si>
  <si>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</si>
  <si>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</si>
  <si>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</si>
  <si>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</si>
  <si>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</si>
  <si>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</si>
  <si>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</si>
  <si>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</si>
  <si>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</si>
  <si>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</si>
  <si>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</si>
  <si>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</si>
  <si>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</si>
  <si>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</si>
  <si>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</si>
  <si>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</si>
  <si>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</si>
  <si>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</si>
  <si>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</si>
  <si>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</si>
  <si>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</si>
  <si>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</si>
  <si>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</si>
  <si>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</si>
  <si>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</si>
  <si>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</si>
  <si>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</si>
  <si>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</si>
  <si>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</si>
  <si>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</si>
  <si>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</si>
  <si>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</si>
  <si>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</si>
  <si>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</si>
  <si>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</si>
  <si>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</si>
  <si>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</si>
  <si>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</si>
  <si>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</si>
  <si>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</si>
  <si>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</si>
  <si>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</si>
  <si>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</si>
  <si>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</si>
  <si>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</si>
  <si>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</si>
  <si>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</si>
  <si>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</si>
  <si>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</si>
  <si>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</si>
  <si>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</si>
  <si>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</si>
  <si>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</si>
  <si>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</si>
  <si>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</si>
  <si>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</si>
  <si>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</si>
  <si>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</si>
  <si>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</si>
  <si>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</si>
  <si>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</si>
  <si>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</si>
  <si>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</si>
  <si>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</si>
  <si>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</si>
  <si>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</si>
  <si>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</si>
  <si>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</si>
  <si>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</si>
  <si>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</si>
  <si>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</si>
  <si>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</si>
  <si>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</si>
  <si>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</si>
  <si>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</si>
  <si>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</si>
  <si>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</si>
  <si>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</si>
  <si>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</si>
  <si>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</si>
  <si>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</si>
  <si>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</si>
  <si>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</si>
  <si>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</si>
  <si>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</si>
  <si>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</si>
  <si>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</si>
  <si>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</si>
  <si>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</si>
  <si>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</si>
  <si>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</si>
  <si>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</si>
  <si>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</si>
  <si>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</si>
  <si>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</si>
  <si>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</si>
  <si>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</si>
  <si>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</si>
  <si>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</si>
  <si>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</si>
  <si>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</si>
  <si>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</si>
  <si>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</si>
  <si>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</si>
  <si>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</si>
  <si>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</si>
  <si>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</si>
  <si>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</si>
  <si>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</si>
  <si>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</si>
  <si>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</si>
  <si>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</si>
  <si>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</si>
  <si>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</si>
  <si>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</si>
  <si>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</si>
  <si>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</si>
  <si>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</si>
  <si>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</si>
  <si>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</si>
  <si>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</si>
  <si>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</si>
  <si>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</si>
  <si>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</si>
  <si>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</si>
  <si>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</si>
  <si>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</si>
  <si>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</si>
  <si>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</si>
  <si>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</si>
  <si>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</si>
  <si>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</si>
  <si>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</si>
  <si>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</si>
  <si>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</si>
  <si>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</si>
  <si>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</si>
  <si>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</si>
  <si>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</si>
  <si>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</si>
  <si>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</si>
  <si>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</si>
  <si>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</si>
  <si>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</si>
  <si>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</si>
  <si>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</si>
  <si>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</si>
  <si>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</si>
  <si>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</si>
  <si>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</si>
  <si>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</si>
  <si>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</si>
  <si>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</si>
  <si>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</si>
  <si>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</si>
  <si>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</si>
  <si>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</si>
  <si>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</si>
  <si>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</si>
  <si>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</si>
  <si>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</si>
  <si>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</si>
  <si>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</si>
  <si>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</si>
  <si>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</si>
  <si>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</si>
  <si>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</si>
  <si>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</si>
  <si>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</si>
  <si>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</si>
  <si>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</si>
  <si>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</si>
  <si>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</si>
  <si>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</si>
  <si>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</si>
  <si>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</si>
  <si>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</si>
  <si>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</si>
  <si>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</si>
  <si>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</si>
  <si>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</si>
  <si>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</si>
  <si>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</si>
  <si>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</si>
  <si>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</si>
  <si>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</si>
  <si>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</si>
  <si>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</si>
  <si>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</si>
  <si>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</si>
  <si>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</si>
  <si>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</si>
  <si>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</si>
  <si>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</si>
  <si>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</si>
  <si>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</si>
  <si>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</si>
  <si>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</si>
  <si>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</si>
  <si>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</si>
  <si>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</si>
  <si>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</si>
  <si>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</si>
  <si>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</si>
  <si>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</si>
  <si>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</si>
  <si>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</si>
  <si>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</si>
  <si>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</si>
  <si>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</si>
  <si>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</si>
  <si>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</si>
  <si>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</si>
  <si>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</si>
  <si>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</si>
  <si>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</si>
  <si>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</si>
  <si>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</si>
  <si>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</si>
  <si>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</si>
  <si>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</si>
  <si>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</si>
  <si>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</si>
  <si>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</si>
  <si>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</si>
  <si>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</si>
  <si>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</si>
  <si>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</si>
  <si>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</si>
  <si>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</si>
  <si>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</si>
  <si>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</si>
  <si>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</si>
  <si>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</si>
  <si>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</si>
  <si>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</si>
  <si>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</si>
  <si>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</si>
  <si>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</si>
  <si>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</si>
  <si>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</si>
  <si>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</si>
  <si>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</si>
  <si>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</si>
  <si>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</si>
  <si>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</si>
  <si>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</si>
  <si>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</si>
  <si>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</si>
  <si>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</si>
  <si>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</si>
  <si>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</si>
  <si>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</si>
  <si>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</si>
  <si>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</si>
  <si>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</si>
  <si>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</si>
  <si>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</si>
  <si>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</si>
  <si>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</si>
  <si>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</si>
  <si>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</si>
  <si>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</si>
  <si>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</si>
  <si>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</si>
  <si>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</si>
  <si>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</si>
  <si>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</si>
  <si>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</si>
  <si>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</si>
  <si>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</si>
  <si>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</si>
  <si>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</si>
  <si>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</si>
  <si>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</si>
  <si>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</si>
  <si>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</si>
  <si>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</si>
  <si>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</si>
  <si>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</si>
  <si>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</si>
  <si>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</si>
  <si>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</si>
  <si>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</si>
  <si>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</si>
  <si>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</si>
  <si>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</si>
  <si>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</si>
  <si>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</si>
  <si>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</si>
  <si>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</si>
  <si>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</si>
  <si>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</si>
  <si>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</si>
  <si>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</si>
  <si>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</si>
  <si>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</si>
  <si>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</si>
  <si>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</si>
  <si>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</si>
  <si>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</si>
  <si>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</si>
  <si>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</si>
  <si>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</si>
  <si>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</si>
  <si>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</si>
  <si>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</si>
  <si>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</si>
  <si>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</si>
  <si>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</si>
  <si>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</si>
  <si>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</si>
  <si>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</si>
  <si>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</si>
  <si>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</si>
  <si>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</si>
  <si>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</si>
  <si>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</si>
  <si>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</si>
  <si>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</si>
  <si>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</si>
  <si>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</si>
  <si>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</si>
  <si>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</si>
  <si>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</si>
  <si>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</si>
  <si>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</si>
  <si>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</si>
  <si>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</si>
  <si>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</si>
  <si>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</si>
  <si>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</si>
  <si>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</si>
  <si>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</si>
  <si>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</si>
  <si>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</si>
  <si>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</si>
  <si>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</si>
  <si>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</si>
  <si>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</si>
  <si>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</si>
  <si>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</si>
  <si>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</si>
  <si>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</si>
  <si>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</si>
  <si>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</si>
  <si>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</si>
  <si>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</si>
  <si>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</si>
  <si>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</si>
  <si>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</si>
  <si>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</si>
  <si>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</si>
  <si>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</si>
  <si>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</si>
  <si>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</si>
  <si>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</si>
  <si>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</si>
  <si>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</si>
  <si>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</si>
  <si>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</si>
  <si>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</si>
  <si>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</si>
  <si>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</si>
  <si>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</si>
  <si>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</si>
  <si>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</si>
  <si>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</si>
  <si>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</si>
  <si>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</si>
  <si>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</si>
  <si>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</si>
  <si>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</si>
  <si>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</si>
  <si>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</si>
  <si>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</si>
  <si>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</si>
  <si>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</si>
  <si>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</si>
  <si>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</si>
  <si>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</si>
  <si>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</si>
  <si>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</si>
  <si>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</si>
  <si>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</si>
  <si>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</si>
  <si>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</si>
  <si>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</si>
  <si>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</si>
  <si>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</si>
  <si>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</si>
  <si>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</si>
  <si>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</si>
  <si>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</si>
  <si>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</si>
  <si>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</si>
  <si>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</si>
  <si>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</si>
  <si>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</si>
  <si>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</si>
  <si>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</si>
  <si>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</si>
  <si>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</si>
  <si>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</si>
  <si>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</si>
  <si>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</si>
  <si>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</si>
  <si>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</si>
  <si>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</si>
  <si>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</si>
  <si>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</si>
  <si>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</si>
  <si>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</si>
  <si>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</si>
  <si>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</si>
  <si>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</si>
  <si>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</si>
  <si>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</si>
  <si>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</si>
  <si>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</si>
  <si>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</si>
  <si>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</si>
  <si>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</si>
  <si>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</si>
  <si>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</si>
  <si>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</si>
  <si>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</si>
  <si>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</si>
  <si>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</si>
  <si>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</si>
  <si>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</si>
  <si>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</si>
  <si>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</si>
  <si>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</si>
  <si>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</si>
  <si>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</si>
  <si>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</si>
  <si>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</si>
  <si>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</si>
  <si>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</si>
  <si>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</si>
  <si>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</si>
  <si>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</si>
  <si>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</si>
  <si>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</si>
  <si>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</si>
  <si>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</si>
  <si>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</si>
  <si>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</si>
  <si>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</si>
  <si>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</si>
  <si>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</si>
  <si>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</si>
  <si>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</si>
  <si>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</si>
  <si>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</si>
  <si>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</si>
  <si>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</si>
  <si>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</si>
  <si>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</si>
  <si>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</si>
  <si>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</si>
  <si>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</si>
  <si>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</si>
  <si>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</si>
  <si>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</si>
  <si>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</si>
  <si>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</si>
  <si>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</si>
  <si>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</si>
  <si>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</si>
  <si>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</si>
  <si>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</si>
  <si>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</si>
  <si>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</si>
  <si>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</si>
  <si>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</si>
  <si>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</si>
  <si>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</si>
  <si>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</si>
  <si>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</si>
  <si>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</si>
  <si>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</si>
  <si>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</si>
  <si>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</si>
  <si>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</si>
  <si>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</si>
  <si>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</si>
  <si>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</si>
  <si>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</si>
  <si>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</si>
  <si>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</si>
  <si>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</si>
  <si>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</si>
  <si>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</si>
  <si>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</si>
  <si>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</si>
  <si>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</si>
  <si>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</si>
  <si>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</si>
  <si>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</si>
  <si>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</si>
  <si>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</si>
  <si>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</si>
  <si>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</si>
  <si>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</si>
  <si>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</si>
  <si>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</si>
  <si>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</si>
  <si>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</si>
  <si>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</si>
  <si>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</si>
  <si>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</si>
  <si>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</si>
  <si>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</si>
  <si>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</si>
  <si>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</si>
  <si>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</si>
  <si>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</si>
  <si>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</si>
  <si>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</si>
  <si>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</si>
  <si>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</si>
  <si>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</si>
  <si>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</si>
  <si>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</si>
  <si>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</si>
  <si>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</si>
  <si>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</si>
  <si>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</si>
  <si>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</si>
  <si>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</si>
  <si>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</si>
  <si>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</si>
  <si>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</si>
  <si>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</si>
  <si>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</si>
  <si>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</si>
  <si>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</si>
  <si>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</si>
  <si>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</si>
  <si>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</si>
  <si>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</si>
  <si>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</si>
  <si>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</si>
  <si>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</si>
  <si>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</si>
  <si>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</si>
  <si>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</si>
  <si>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</si>
  <si>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</si>
  <si>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</si>
  <si>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</si>
  <si>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</si>
  <si>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</si>
  <si>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</si>
  <si>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</si>
  <si>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</si>
  <si>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</si>
  <si>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</si>
  <si>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</si>
  <si>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</si>
  <si>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</si>
  <si>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</si>
  <si>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</si>
  <si>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</si>
  <si>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</si>
  <si>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</si>
  <si>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</si>
  <si>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</si>
  <si>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</si>
  <si>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</si>
  <si>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</si>
  <si>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</si>
  <si>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</si>
  <si>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</si>
  <si>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</si>
  <si>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</si>
  <si>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</si>
  <si>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</si>
  <si>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</si>
  <si>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</si>
  <si>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</si>
  <si>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</si>
  <si>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</si>
  <si>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</si>
  <si>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</si>
  <si>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</si>
  <si>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</si>
  <si>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</si>
  <si>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</si>
  <si>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</si>
  <si>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</si>
  <si>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</si>
  <si>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</si>
  <si>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</si>
  <si>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</si>
  <si>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</si>
  <si>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</si>
  <si>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</si>
  <si>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</si>
  <si>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</si>
  <si>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</si>
  <si>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</si>
  <si>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</si>
  <si>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</si>
  <si>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</si>
  <si>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</si>
  <si>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</si>
  <si>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</si>
  <si>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</si>
  <si>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</si>
  <si>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</si>
  <si>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</si>
  <si>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</si>
  <si>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</si>
  <si>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</si>
  <si>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</si>
  <si>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</si>
  <si>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</si>
  <si>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</si>
  <si>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</si>
  <si>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</si>
  <si>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</si>
  <si>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</si>
  <si>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</si>
  <si>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</si>
  <si>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</si>
  <si>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</si>
  <si>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</si>
  <si>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</si>
  <si>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</si>
  <si>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</si>
  <si>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</si>
  <si>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</si>
  <si>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</si>
  <si>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</si>
  <si>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</si>
  <si>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</si>
  <si>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</si>
  <si>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</si>
  <si>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</si>
  <si>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</si>
  <si>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</si>
  <si>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</si>
  <si>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</si>
  <si>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</si>
  <si>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</si>
  <si>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</si>
  <si>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</si>
  <si>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</si>
  <si>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</si>
  <si>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</si>
  <si>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</si>
  <si>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</si>
  <si>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</si>
  <si>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</si>
  <si>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</si>
  <si>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</si>
  <si>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</si>
  <si>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</si>
  <si>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</si>
  <si>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</si>
  <si>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</si>
  <si>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</si>
  <si>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</si>
  <si>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</si>
  <si>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</si>
  <si>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</si>
  <si>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</si>
  <si>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</si>
  <si>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</si>
  <si>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</si>
  <si>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</si>
  <si>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</si>
  <si>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</si>
  <si>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</si>
  <si>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</si>
  <si>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</si>
  <si>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</si>
  <si>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</si>
  <si>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</si>
  <si>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</si>
  <si>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</si>
  <si>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</si>
  <si>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</si>
  <si>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</si>
  <si>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</si>
  <si>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</si>
  <si>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</si>
  <si>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</si>
  <si>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</si>
  <si>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</si>
  <si>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</si>
  <si>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</si>
  <si>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</si>
  <si>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</si>
  <si>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</si>
  <si>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</si>
  <si>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</si>
  <si>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</si>
  <si>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</si>
  <si>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</si>
  <si>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</si>
  <si>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</si>
  <si>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</si>
  <si>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</si>
  <si>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</si>
  <si>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</si>
  <si>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</si>
  <si>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</si>
  <si>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</si>
  <si>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</si>
  <si>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</si>
  <si>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</si>
  <si>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</si>
  <si>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</si>
  <si>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</si>
  <si>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</si>
  <si>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</si>
  <si>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</si>
  <si>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</si>
  <si>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</si>
  <si>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</si>
  <si>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</si>
  <si>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</si>
  <si>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</si>
  <si>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</si>
  <si>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</si>
  <si>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</si>
  <si>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</si>
  <si>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</si>
  <si>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</si>
  <si>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</si>
  <si>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</si>
  <si>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</si>
  <si>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</si>
  <si>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</si>
  <si>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</si>
  <si>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</si>
  <si>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</si>
  <si>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</si>
  <si>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</si>
  <si>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</si>
  <si>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</si>
  <si>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</si>
  <si>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</si>
  <si>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</si>
  <si>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</si>
  <si>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</si>
  <si>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</si>
  <si>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</si>
  <si>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</si>
  <si>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</si>
  <si>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</si>
  <si>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</si>
  <si>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</si>
  <si>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</si>
  <si>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</si>
  <si>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</si>
  <si>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</si>
  <si>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</si>
  <si>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</si>
  <si>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</si>
  <si>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</si>
  <si>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</si>
  <si>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</si>
  <si>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</si>
  <si>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</si>
  <si>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</si>
  <si>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</si>
  <si>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</si>
  <si>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</si>
  <si>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</si>
  <si>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</si>
  <si>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</si>
  <si>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</si>
  <si>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</si>
  <si>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</si>
  <si>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</si>
  <si>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</si>
  <si>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</si>
  <si>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</si>
  <si>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</si>
  <si>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</si>
  <si>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</si>
  <si>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</si>
  <si>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</si>
  <si>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</si>
  <si>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</si>
  <si>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</si>
  <si>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</si>
  <si>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</si>
  <si>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</si>
  <si>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</si>
  <si>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</si>
  <si>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</si>
  <si>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</si>
  <si>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</si>
  <si>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</si>
  <si>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</si>
  <si>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</si>
  <si>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</si>
  <si>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</si>
  <si>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</si>
  <si>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</si>
  <si>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</si>
  <si>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</si>
  <si>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</si>
  <si>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</si>
  <si>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</si>
  <si>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</si>
  <si>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</si>
  <si>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</si>
  <si>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</si>
  <si>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</si>
  <si>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</si>
  <si>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</si>
  <si>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</si>
  <si>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</si>
  <si>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</si>
  <si>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</si>
  <si>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</si>
  <si>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</si>
  <si>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</si>
  <si>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</si>
  <si>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</si>
  <si>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</si>
  <si>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</si>
  <si>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</si>
  <si>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</si>
  <si>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</si>
  <si>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</si>
  <si>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</si>
  <si>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</si>
  <si>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</si>
  <si>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</si>
  <si>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</si>
  <si>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</si>
  <si>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</si>
  <si>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</si>
  <si>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</si>
  <si>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</si>
  <si>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</si>
  <si>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</si>
  <si>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</si>
  <si>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</si>
  <si>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</si>
  <si>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</si>
  <si>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</si>
  <si>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</si>
  <si>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</si>
  <si>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</si>
  <si>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</si>
  <si>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</si>
  <si>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</si>
  <si>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</si>
  <si>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</si>
  <si>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</si>
  <si>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</si>
  <si>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</si>
  <si>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</si>
  <si>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</si>
  <si>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</si>
  <si>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</si>
  <si>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</si>
  <si>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</si>
  <si>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</si>
  <si>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</si>
  <si>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</si>
  <si>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</si>
  <si>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</si>
  <si>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</si>
  <si>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</si>
  <si>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</si>
  <si>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</si>
  <si>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</si>
  <si>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</si>
  <si>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</si>
  <si>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</si>
  <si>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</si>
  <si>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</si>
  <si>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</si>
  <si>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</si>
  <si>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</si>
  <si>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</si>
  <si>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</si>
  <si>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</si>
  <si>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</si>
  <si>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</si>
  <si>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</si>
  <si>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</si>
  <si>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</si>
  <si>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</si>
  <si>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</si>
  <si>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</si>
  <si>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</si>
  <si>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</si>
  <si>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</si>
  <si>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</si>
  <si>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</si>
  <si>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</si>
  <si>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</si>
  <si>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</si>
  <si>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</si>
  <si>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</si>
  <si>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</si>
  <si>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</si>
  <si>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</si>
  <si>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</si>
  <si>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</si>
  <si>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</si>
  <si>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</si>
  <si>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</si>
  <si>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</si>
  <si>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</si>
  <si>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</si>
  <si>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</si>
  <si>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</si>
  <si>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</si>
  <si>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</si>
  <si>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</si>
  <si>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</si>
  <si>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</si>
  <si>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</si>
  <si>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</si>
  <si>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</si>
  <si>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</si>
  <si>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</si>
  <si>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</si>
  <si>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</si>
  <si>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</si>
  <si>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</si>
  <si>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</si>
  <si>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</si>
  <si>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</si>
  <si>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</si>
  <si>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</si>
  <si>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</si>
  <si>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</si>
  <si>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</si>
  <si>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</si>
  <si>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</si>
  <si>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</si>
  <si>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</si>
  <si>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</si>
  <si>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</si>
  <si>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</si>
  <si>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</si>
  <si>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</si>
  <si>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</si>
  <si>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</si>
  <si>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</si>
  <si>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</si>
  <si>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</si>
  <si>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</si>
  <si>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</si>
  <si>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</si>
  <si>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</si>
  <si>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</si>
  <si>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</si>
  <si>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</si>
  <si>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</si>
  <si>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</si>
  <si>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</si>
  <si>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</si>
  <si>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</si>
  <si>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</si>
  <si>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</si>
  <si>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</si>
  <si>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</si>
  <si>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</si>
  <si>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</si>
  <si>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</si>
  <si>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</si>
  <si>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</si>
  <si>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</si>
  <si>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</si>
  <si>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</si>
  <si>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</si>
  <si>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</si>
  <si>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</si>
  <si>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</si>
  <si>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</si>
  <si>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</si>
  <si>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</si>
  <si>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</si>
  <si>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</si>
  <si>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</si>
  <si>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</si>
  <si>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</si>
  <si>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</si>
  <si>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</si>
  <si>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</si>
  <si>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</si>
  <si>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</si>
  <si>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</si>
  <si>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</si>
  <si>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</si>
  <si>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</si>
  <si>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</si>
  <si>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</si>
  <si>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</si>
  <si>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</si>
  <si>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</si>
  <si>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</si>
  <si>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</si>
  <si>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</si>
  <si>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</si>
  <si>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</si>
  <si>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</si>
  <si>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</si>
  <si>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</si>
  <si>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</si>
  <si>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</si>
  <si>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</si>
  <si>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</si>
  <si>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</si>
  <si>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</si>
  <si>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</si>
  <si>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</si>
  <si>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</si>
  <si>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</si>
  <si>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</si>
  <si>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</si>
  <si>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</si>
  <si>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</si>
  <si>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</si>
  <si>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</si>
  <si>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</si>
  <si>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</si>
  <si>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</si>
  <si>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</si>
  <si>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</si>
  <si>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</si>
  <si>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</si>
  <si>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</si>
  <si>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</si>
  <si>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</si>
  <si>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</si>
  <si>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</si>
  <si>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</si>
  <si>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</si>
  <si>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</si>
  <si>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</si>
  <si>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</si>
  <si>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</si>
  <si>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</si>
  <si>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</si>
  <si>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</si>
  <si>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</si>
  <si>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</si>
  <si>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</si>
  <si>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</si>
  <si>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</si>
  <si>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</si>
  <si>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</si>
  <si>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</si>
  <si>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</si>
  <si>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</si>
  <si>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</si>
  <si>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</si>
  <si>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</si>
  <si>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</si>
  <si>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</si>
  <si>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</si>
  <si>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</si>
  <si>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</si>
  <si>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</si>
  <si>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</si>
  <si>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</si>
  <si>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</si>
  <si>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</si>
  <si>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</si>
  <si>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</si>
  <si>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</si>
  <si>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</si>
  <si>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</si>
  <si>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</si>
  <si>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</si>
  <si>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</si>
  <si>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</si>
  <si>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</si>
  <si>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</si>
  <si>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</si>
  <si>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</si>
  <si>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</si>
  <si>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</si>
  <si>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</si>
  <si>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</si>
  <si>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</si>
  <si>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</si>
  <si>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</si>
  <si>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</si>
  <si>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</si>
  <si>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</si>
  <si>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</si>
  <si>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</si>
  <si>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</si>
  <si>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</si>
  <si>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</si>
  <si>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</si>
  <si>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</si>
  <si>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</si>
  <si>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</si>
  <si>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</si>
  <si>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</si>
  <si>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</si>
  <si>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</si>
  <si>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</si>
  <si>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</si>
  <si>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</si>
  <si>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</si>
  <si>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</si>
  <si>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</si>
  <si>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</si>
  <si>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</si>
  <si>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</si>
  <si>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</si>
  <si>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</si>
  <si>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</si>
  <si>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</si>
  <si>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</si>
  <si>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</si>
  <si>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</si>
  <si>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</si>
  <si>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</si>
  <si>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</si>
  <si>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</si>
  <si>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</si>
  <si>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</si>
  <si>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</si>
  <si>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</si>
  <si>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</si>
  <si>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</si>
  <si>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</si>
  <si>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</si>
  <si>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</si>
  <si>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</si>
  <si>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</si>
  <si>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</si>
  <si>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</si>
  <si>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</si>
  <si>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</si>
  <si>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</si>
  <si>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</si>
  <si>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</si>
  <si>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</si>
  <si>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</si>
  <si>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</si>
  <si>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</si>
  <si>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</si>
  <si>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</si>
  <si>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</si>
  <si>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</si>
  <si>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</si>
  <si>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</si>
  <si>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</si>
  <si>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</si>
  <si>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</si>
  <si>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</si>
  <si>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</si>
  <si>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</si>
  <si>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</si>
  <si>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</si>
  <si>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</si>
  <si>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</si>
  <si>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</si>
  <si>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</si>
  <si>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</si>
  <si>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</si>
  <si>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</si>
  <si>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</si>
  <si>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</si>
  <si>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</si>
  <si>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</si>
  <si>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</si>
  <si>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</si>
  <si>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</si>
  <si>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</si>
  <si>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</si>
  <si>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</si>
  <si>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</si>
  <si>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</si>
  <si>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</si>
  <si>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</si>
  <si>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</si>
  <si>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</si>
  <si>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</si>
  <si>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</si>
  <si>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</si>
  <si>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</si>
  <si>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</si>
  <si>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</si>
  <si>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</si>
  <si>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</si>
  <si>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</si>
  <si>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</si>
  <si>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</si>
  <si>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</si>
  <si>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</si>
  <si>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</si>
  <si>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</si>
  <si>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</si>
  <si>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</si>
  <si>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</si>
  <si>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</si>
  <si>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</si>
  <si>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</si>
  <si>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</si>
  <si>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</si>
  <si>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</si>
  <si>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</si>
  <si>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</si>
  <si>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</si>
  <si>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</si>
  <si>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</si>
  <si>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</si>
  <si>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</si>
  <si>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</si>
  <si>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</si>
  <si>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</si>
  <si>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</si>
  <si>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</si>
  <si>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</si>
  <si>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</si>
  <si>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</si>
  <si>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</si>
  <si>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</si>
  <si>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</si>
  <si>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</si>
  <si>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</si>
  <si>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</si>
  <si>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</si>
  <si>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</si>
  <si>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</si>
  <si>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</si>
  <si>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</si>
  <si>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</si>
  <si>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</si>
  <si>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</si>
  <si>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</si>
  <si>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</si>
  <si>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</si>
  <si>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</si>
  <si>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</si>
  <si>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</si>
  <si>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</si>
  <si>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</si>
  <si>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</si>
  <si>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</si>
  <si>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</si>
  <si>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</si>
  <si>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</si>
  <si>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</si>
  <si>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</si>
  <si>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</si>
  <si>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</si>
  <si>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</si>
  <si>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</si>
  <si>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</si>
  <si>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</si>
  <si>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</si>
  <si>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</si>
  <si>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</si>
  <si>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</si>
  <si>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</si>
  <si>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</si>
  <si>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</si>
  <si>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</si>
  <si>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</si>
  <si>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</si>
  <si>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</si>
  <si>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</si>
  <si>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</si>
  <si>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</si>
  <si>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</si>
  <si>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</si>
  <si>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</si>
  <si>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</si>
  <si>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</si>
  <si>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</si>
  <si>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</si>
  <si>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</si>
  <si>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</si>
  <si>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</si>
  <si>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</si>
  <si>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</si>
  <si>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</si>
  <si>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</si>
  <si>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</si>
  <si>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</si>
  <si>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</si>
  <si>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</si>
  <si>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</si>
  <si>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</si>
  <si>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</si>
  <si>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</si>
  <si>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</si>
  <si>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</si>
  <si>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</si>
  <si>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</si>
  <si>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</si>
  <si>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</si>
  <si>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</si>
  <si>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</si>
  <si>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</si>
  <si>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</si>
  <si>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</si>
  <si>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</si>
  <si>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</si>
  <si>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</si>
  <si>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</si>
  <si>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</si>
  <si>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</si>
  <si>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</si>
  <si>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</si>
  <si>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</si>
  <si>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</si>
  <si>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</si>
  <si>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</si>
  <si>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</si>
  <si>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</si>
  <si>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</si>
  <si>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</si>
  <si>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</si>
  <si>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</si>
  <si>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</si>
  <si>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</si>
  <si>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</si>
  <si>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</si>
  <si>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</si>
  <si>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</si>
  <si>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</si>
  <si>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</si>
  <si>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</si>
  <si>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</si>
  <si>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</si>
  <si>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</si>
  <si>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</si>
  <si>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</si>
  <si>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</si>
  <si>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</si>
  <si>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</si>
  <si>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</si>
  <si>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</si>
  <si>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</si>
  <si>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</si>
  <si>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</si>
  <si>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</si>
  <si>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</si>
  <si>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</si>
  <si>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</si>
  <si>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</si>
  <si>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</si>
  <si>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</si>
  <si>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</si>
  <si>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</si>
  <si>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</si>
  <si>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</si>
  <si>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</si>
  <si>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</si>
  <si>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</si>
  <si>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</si>
  <si>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</si>
  <si>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</si>
  <si>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</si>
  <si>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</si>
  <si>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</si>
  <si>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</si>
  <si>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</si>
  <si>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</si>
  <si>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</si>
  <si>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</si>
  <si>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</si>
  <si>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</si>
  <si>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</si>
  <si>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</si>
  <si>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</si>
  <si>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</si>
  <si>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</si>
  <si>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</si>
  <si>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</si>
  <si>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</si>
  <si>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</si>
  <si>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</si>
  <si>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</si>
  <si>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</si>
  <si>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</si>
  <si>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</si>
  <si>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</si>
  <si>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</si>
  <si>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</si>
  <si>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</si>
  <si>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</si>
  <si>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</si>
  <si>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</si>
  <si>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</si>
  <si>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</si>
  <si>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</si>
  <si>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</si>
  <si>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</si>
  <si>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</si>
  <si>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</si>
  <si>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</si>
  <si>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</si>
  <si>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</si>
  <si>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</si>
  <si>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</si>
  <si>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</si>
  <si>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</si>
  <si>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</si>
  <si>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</si>
  <si>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</si>
  <si>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</si>
  <si>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</si>
  <si>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</si>
  <si>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</si>
  <si>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</si>
  <si>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</si>
  <si>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</si>
  <si>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</si>
  <si>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</si>
  <si>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</si>
  <si>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</si>
  <si>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</si>
  <si>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</si>
  <si>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</si>
  <si>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</si>
  <si>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</si>
  <si>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</si>
  <si>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</si>
  <si>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</si>
  <si>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</si>
  <si>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</si>
  <si>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</si>
  <si>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</si>
  <si>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</si>
  <si>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</si>
  <si>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</si>
  <si>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</si>
  <si>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</si>
  <si>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</si>
  <si>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</si>
  <si>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</si>
  <si>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</si>
  <si>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</si>
  <si>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</si>
  <si>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</si>
  <si>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</si>
  <si>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</si>
  <si>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</si>
  <si>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</si>
  <si>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</si>
  <si>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</si>
  <si>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</si>
  <si>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</si>
  <si>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</si>
  <si>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</si>
  <si>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</si>
  <si>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</si>
  <si>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</si>
  <si>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</si>
  <si>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</si>
  <si>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</si>
  <si>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</si>
  <si>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</si>
  <si>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</si>
  <si>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</si>
  <si>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</si>
  <si>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</si>
  <si>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</si>
  <si>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</si>
  <si>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</si>
  <si>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</si>
  <si>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</si>
  <si>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</si>
  <si>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</si>
  <si>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</si>
  <si>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</si>
  <si>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</si>
  <si>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</si>
  <si>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</si>
  <si>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</si>
  <si>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</si>
  <si>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</si>
  <si>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</si>
  <si>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</si>
  <si>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</si>
  <si>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</si>
  <si>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</si>
  <si>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</si>
  <si>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</si>
  <si>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</si>
  <si>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</si>
  <si>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</si>
  <si>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</si>
  <si>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</si>
  <si>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</si>
  <si>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</si>
  <si>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</si>
  <si>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</si>
  <si>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</si>
  <si>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</si>
  <si>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</si>
  <si>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</si>
  <si>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</si>
  <si>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</si>
  <si>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</si>
  <si>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</si>
  <si>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</si>
  <si>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</si>
  <si>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</si>
  <si>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</si>
  <si>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</si>
  <si>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</si>
  <si>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</si>
  <si>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</si>
  <si>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</si>
  <si>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</si>
  <si>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</si>
  <si>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</si>
  <si>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</si>
  <si>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</si>
  <si>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</si>
  <si>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</si>
  <si>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</si>
  <si>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</si>
  <si>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</si>
  <si>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</si>
  <si>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</si>
  <si>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</si>
  <si>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</si>
  <si>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</si>
  <si>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</si>
  <si>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</si>
  <si>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</si>
  <si>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</si>
  <si>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</si>
  <si>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</si>
  <si>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</si>
  <si>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</si>
  <si>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</si>
  <si>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</si>
  <si>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</si>
  <si>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</si>
  <si>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</si>
  <si>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</si>
  <si>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</si>
  <si>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</si>
  <si>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</si>
  <si>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</si>
  <si>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</si>
  <si>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</si>
  <si>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</si>
  <si>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</si>
  <si>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</si>
  <si>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</si>
  <si>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</si>
  <si>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</si>
  <si>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</si>
  <si>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</si>
  <si>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</si>
  <si>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</si>
  <si>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</si>
  <si>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</si>
  <si>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</si>
  <si>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</si>
  <si>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</si>
  <si>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</si>
  <si>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</si>
  <si>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</si>
  <si>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</si>
  <si>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</si>
  <si>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</si>
  <si>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</si>
  <si>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</si>
  <si>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</si>
  <si>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</si>
  <si>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</si>
  <si>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</si>
  <si>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</si>
  <si>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</si>
  <si>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</si>
  <si>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</si>
  <si>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</si>
  <si>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</si>
  <si>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</si>
  <si>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</si>
  <si>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</si>
  <si>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</si>
  <si>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</si>
  <si>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</si>
  <si>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</si>
  <si>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</si>
  <si>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</si>
  <si>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</si>
  <si>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</si>
  <si>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</si>
  <si>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</si>
  <si>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</si>
  <si>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</si>
  <si>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</si>
  <si>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</si>
  <si>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</si>
  <si>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</si>
  <si>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</si>
  <si>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</si>
  <si>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</si>
  <si>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</si>
  <si>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</si>
  <si>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</si>
  <si>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</si>
  <si>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</si>
  <si>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</si>
  <si>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</si>
  <si>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</si>
  <si>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</si>
  <si>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</si>
  <si>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</si>
  <si>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</si>
  <si>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</si>
  <si>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</si>
  <si>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</si>
  <si>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</si>
  <si>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</si>
  <si>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</si>
  <si>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</si>
  <si>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</si>
  <si>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</si>
  <si>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</si>
  <si>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</si>
  <si>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</si>
  <si>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</si>
  <si>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</si>
  <si>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</si>
  <si>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</si>
  <si>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</si>
  <si>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</si>
  <si>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</si>
  <si>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</si>
  <si>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</si>
  <si>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</si>
  <si>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</si>
  <si>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</si>
  <si>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</si>
  <si>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</si>
  <si>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</si>
  <si>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</si>
  <si>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</si>
  <si>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</si>
  <si>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</si>
  <si>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</si>
  <si>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</si>
  <si>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</si>
  <si>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</si>
  <si>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</si>
  <si>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</si>
  <si>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</si>
  <si>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</si>
  <si>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</si>
  <si>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</si>
  <si>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</si>
  <si>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</si>
  <si>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</si>
  <si>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</si>
  <si>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</si>
  <si>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</si>
  <si>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</si>
  <si>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</si>
  <si>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</si>
  <si>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</si>
  <si>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</si>
  <si>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</si>
  <si>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</si>
  <si>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</si>
  <si>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</si>
  <si>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</si>
  <si>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</si>
  <si>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</si>
  <si>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</si>
  <si>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</si>
  <si>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</si>
  <si>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</si>
  <si>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</si>
  <si>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</si>
  <si>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</si>
  <si>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</si>
  <si>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</si>
  <si>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</si>
  <si>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</si>
  <si>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</si>
  <si>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</si>
  <si>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</si>
  <si>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</si>
  <si>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</si>
  <si>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</si>
  <si>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</si>
  <si>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</si>
  <si>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</si>
  <si>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</si>
  <si>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</si>
  <si>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</si>
  <si>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</si>
  <si>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</si>
  <si>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</si>
  <si>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</si>
  <si>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</si>
  <si>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</si>
  <si>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</si>
  <si>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</si>
  <si>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</si>
  <si>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</si>
  <si>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</si>
  <si>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</si>
  <si>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</si>
  <si>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</si>
  <si>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</si>
  <si>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</si>
  <si>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</si>
  <si>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</si>
  <si>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</si>
  <si>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</si>
  <si>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</si>
  <si>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</si>
  <si>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</si>
  <si>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</si>
  <si>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</si>
  <si>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</si>
  <si>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</si>
  <si>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</si>
  <si>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</si>
  <si>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</si>
  <si>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</si>
  <si>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</si>
  <si>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</si>
  <si>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</si>
  <si>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</si>
  <si>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</si>
  <si>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</si>
  <si>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</si>
  <si>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</si>
  <si>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</si>
  <si>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</si>
  <si>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</si>
  <si>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</si>
  <si>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</si>
  <si>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</si>
  <si>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</si>
  <si>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</si>
  <si>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</si>
  <si>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</si>
  <si>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</si>
  <si>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</si>
  <si>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</si>
  <si>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</si>
  <si>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</si>
  <si>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</si>
  <si>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</si>
  <si>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</si>
  <si>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</si>
  <si>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</si>
  <si>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</si>
  <si>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</si>
  <si>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</si>
  <si>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</si>
  <si>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</si>
  <si>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</si>
  <si>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</si>
  <si>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</si>
  <si>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</si>
  <si>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</si>
  <si>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</si>
  <si>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</si>
  <si>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</si>
  <si>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</si>
  <si>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</si>
  <si>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</si>
  <si>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</si>
  <si>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</si>
  <si>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</si>
  <si>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</si>
  <si>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</si>
  <si>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</si>
  <si>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</si>
  <si>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</si>
  <si>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</si>
  <si>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</si>
  <si>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</si>
  <si>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</si>
  <si>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</si>
  <si>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</si>
  <si>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</si>
  <si>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</si>
  <si>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</si>
  <si>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</si>
  <si>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</si>
  <si>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</si>
  <si>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</si>
  <si>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</si>
  <si>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</si>
  <si>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</si>
  <si>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</si>
  <si>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</si>
  <si>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</si>
  <si>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</si>
  <si>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</si>
  <si>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</si>
  <si>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</si>
  <si>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</si>
  <si>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</si>
  <si>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</si>
  <si>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</si>
  <si>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</si>
  <si>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</si>
  <si>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</si>
  <si>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</si>
  <si>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</si>
  <si>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</si>
  <si>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</si>
  <si>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</si>
  <si>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</si>
  <si>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</si>
  <si>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</si>
  <si>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</si>
  <si>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</si>
  <si>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</si>
  <si>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</si>
  <si>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</si>
  <si>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</si>
  <si>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</si>
  <si>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</si>
  <si>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</si>
  <si>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</si>
  <si>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</si>
  <si>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</si>
  <si>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</si>
  <si>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</si>
  <si>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</si>
  <si>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</si>
  <si>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</si>
  <si>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</si>
  <si>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</si>
  <si>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</si>
  <si>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</si>
  <si>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</si>
  <si>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</si>
  <si>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</si>
  <si>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</si>
  <si>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</si>
  <si>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</si>
  <si>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</si>
  <si>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</si>
  <si>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</si>
  <si>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</si>
  <si>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</si>
  <si>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</si>
  <si>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</si>
  <si>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</si>
  <si>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</si>
  <si>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</si>
  <si>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</si>
  <si>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</si>
  <si>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</si>
  <si>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</si>
  <si>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</si>
  <si>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</si>
  <si>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</si>
  <si>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</si>
  <si>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</si>
  <si>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</si>
  <si>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</si>
  <si>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</si>
  <si>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</si>
  <si>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</si>
  <si>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</si>
  <si>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</si>
  <si>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</si>
  <si>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</si>
  <si>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</si>
  <si>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</si>
  <si>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</si>
  <si>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</si>
  <si>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</si>
  <si>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</si>
  <si>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</si>
  <si>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</si>
  <si>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</si>
  <si>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</si>
  <si>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</si>
  <si>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</si>
  <si>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</si>
  <si>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</si>
  <si>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</si>
  <si>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</si>
  <si>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</si>
  <si>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</si>
  <si>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</si>
  <si>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</si>
  <si>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</si>
  <si>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</si>
  <si>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</si>
  <si>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</si>
  <si>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</si>
  <si>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</si>
  <si>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</si>
  <si>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</si>
  <si>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</si>
  <si>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</si>
  <si>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</si>
  <si>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</si>
  <si>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</si>
  <si>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</si>
  <si>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</si>
  <si>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</si>
  <si>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</si>
  <si>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</si>
  <si>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</si>
  <si>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</si>
  <si>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</si>
  <si>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</si>
  <si>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</si>
  <si>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</si>
  <si>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</si>
  <si>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</si>
  <si>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</si>
  <si>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</si>
  <si>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</si>
  <si>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</si>
  <si>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</si>
  <si>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</si>
  <si>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</si>
  <si>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</si>
  <si>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</si>
  <si>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</si>
  <si>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</si>
  <si>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</si>
  <si>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</si>
  <si>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</si>
  <si>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</si>
  <si>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</si>
  <si>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</si>
  <si>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</si>
  <si>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</si>
  <si>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</si>
  <si>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</si>
  <si>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</si>
  <si>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</si>
  <si>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</si>
  <si>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</si>
  <si>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</si>
  <si>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</si>
  <si>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</si>
  <si>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</si>
  <si>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</si>
  <si>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</si>
  <si>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</si>
  <si>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</si>
  <si>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</si>
  <si>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</si>
  <si>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</si>
  <si>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</si>
  <si>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</si>
  <si>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</si>
  <si>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</si>
  <si>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</si>
  <si>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</si>
  <si>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</si>
  <si>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</si>
  <si>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</si>
  <si>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</si>
  <si>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</si>
  <si>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</si>
  <si>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</si>
  <si>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</si>
  <si>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</si>
  <si>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</si>
  <si>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</si>
  <si>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</si>
  <si>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</si>
  <si>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</si>
  <si>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</si>
  <si>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</si>
  <si>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</si>
  <si>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</si>
  <si>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</si>
  <si>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</si>
  <si>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</si>
  <si>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</si>
  <si>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</si>
  <si>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</si>
  <si>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</si>
  <si>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</si>
  <si>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</si>
  <si>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</si>
  <si>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</si>
  <si>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</si>
  <si>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</si>
  <si>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</si>
  <si>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</si>
  <si>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</si>
  <si>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</si>
  <si>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</si>
  <si>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</si>
  <si>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</si>
  <si>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</si>
  <si>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</si>
  <si>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</si>
  <si>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</si>
  <si>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</si>
  <si>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</si>
  <si>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</si>
  <si>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</si>
  <si>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</si>
  <si>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</si>
  <si>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</si>
  <si>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</si>
  <si>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</si>
  <si>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</si>
  <si>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</si>
  <si>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</si>
  <si>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</si>
  <si>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</si>
  <si>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</si>
  <si>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</si>
  <si>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</si>
  <si>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</si>
  <si>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</si>
  <si>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</si>
  <si>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</si>
  <si>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</si>
  <si>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</si>
  <si>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</si>
  <si>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</si>
  <si>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</si>
  <si>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</si>
  <si>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</si>
  <si>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</si>
  <si>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</si>
  <si>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</si>
  <si>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</si>
  <si>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</si>
  <si>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</si>
  <si>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</si>
  <si>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</si>
  <si>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</si>
  <si>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</si>
  <si>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</si>
  <si>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</si>
  <si>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</si>
  <si>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</si>
  <si>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</si>
  <si>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</si>
  <si>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</si>
  <si>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</si>
  <si>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</si>
  <si>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</si>
  <si>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</si>
  <si>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</si>
  <si>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</si>
  <si>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</si>
  <si>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</si>
  <si>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</si>
  <si>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</si>
  <si>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</si>
  <si>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</si>
  <si>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</si>
  <si>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</si>
  <si>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</si>
  <si>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</si>
  <si>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</si>
  <si>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</si>
  <si>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</si>
  <si>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</si>
  <si>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</si>
  <si>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</si>
  <si>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</si>
  <si>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</si>
  <si>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</si>
  <si>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</si>
  <si>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</si>
  <si>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</si>
  <si>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</si>
  <si>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</si>
  <si>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</si>
  <si>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</si>
  <si>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</si>
  <si>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</si>
  <si>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</si>
  <si>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</si>
  <si>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</si>
  <si>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</si>
  <si>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</si>
  <si>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</si>
  <si>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</si>
  <si>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</si>
  <si>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</si>
  <si>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</si>
  <si>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</si>
  <si>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</si>
  <si>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</si>
  <si>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</si>
  <si>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</si>
  <si>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</si>
  <si>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</si>
  <si>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</si>
  <si>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</si>
  <si>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</si>
  <si>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</si>
  <si>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</si>
  <si>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</si>
  <si>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</si>
  <si>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</si>
  <si>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</si>
  <si>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</si>
  <si>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</si>
  <si>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</si>
  <si>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</si>
  <si>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</si>
  <si>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</si>
  <si>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</si>
  <si>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</si>
  <si>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</si>
  <si>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</si>
  <si>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</si>
  <si>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</si>
  <si>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</si>
  <si>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</si>
  <si>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</si>
  <si>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</si>
  <si>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</si>
  <si>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</si>
  <si>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</si>
  <si>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</si>
  <si>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</si>
  <si>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</si>
  <si>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</si>
  <si>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</si>
  <si>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</si>
  <si>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</si>
  <si>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</si>
  <si>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</si>
  <si>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</si>
  <si>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</si>
  <si>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</si>
  <si>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</si>
  <si>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</si>
  <si>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</si>
  <si>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</si>
  <si>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</si>
  <si>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</si>
  <si>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</si>
  <si>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</si>
  <si>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</si>
  <si>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</si>
  <si>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</si>
  <si>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</si>
  <si>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</si>
  <si>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</si>
  <si>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</si>
  <si>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</si>
  <si>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</si>
  <si>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</si>
  <si>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</si>
  <si>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</si>
  <si>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</si>
  <si>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</si>
  <si>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</si>
  <si>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</si>
  <si>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</si>
  <si>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</si>
  <si>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</si>
  <si>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</si>
  <si>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</si>
  <si>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</si>
  <si>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</si>
  <si>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</si>
  <si>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</si>
  <si>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</si>
  <si>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</si>
  <si>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</si>
  <si>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</si>
  <si>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</si>
  <si>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</si>
  <si>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</si>
  <si>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</si>
  <si>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</si>
  <si>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</si>
  <si>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</si>
  <si>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</si>
  <si>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</si>
  <si>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</si>
  <si>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</si>
  <si>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</si>
  <si>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</si>
  <si>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</si>
  <si>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</si>
  <si>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</si>
  <si>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</si>
  <si>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</si>
  <si>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</si>
  <si>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</si>
  <si>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</si>
  <si>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</si>
  <si>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</si>
  <si>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</si>
  <si>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</si>
  <si>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</si>
  <si>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</si>
  <si>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</si>
  <si>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</si>
  <si>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</si>
  <si>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</si>
  <si>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</si>
  <si>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</si>
  <si>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</si>
  <si>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</si>
  <si>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</si>
  <si>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</si>
  <si>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</si>
  <si>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</si>
  <si>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</si>
  <si>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</si>
  <si>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</si>
  <si>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</si>
  <si>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</si>
  <si>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</si>
  <si>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</si>
  <si>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</si>
  <si>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</si>
  <si>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</si>
  <si>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</si>
  <si>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</si>
  <si>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</si>
  <si>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</si>
  <si>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</si>
  <si>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</si>
  <si>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</si>
  <si>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</si>
  <si>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</si>
  <si>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</si>
  <si>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</si>
  <si>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</si>
  <si>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</si>
  <si>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</si>
  <si>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</si>
  <si>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</si>
  <si>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</si>
  <si>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</si>
  <si>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</si>
  <si>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</si>
  <si>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</si>
  <si>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</si>
  <si>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</si>
  <si>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</si>
  <si>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</si>
  <si>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</si>
  <si>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</si>
  <si>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</si>
  <si>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</si>
  <si>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</si>
  <si>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</si>
  <si>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</si>
  <si>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</si>
  <si>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</si>
  <si>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</si>
  <si>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</si>
  <si>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</si>
  <si>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</si>
  <si>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</si>
  <si>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</si>
  <si>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</si>
  <si>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</si>
  <si>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</si>
  <si>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</si>
  <si>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</si>
  <si>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</si>
  <si>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</si>
  <si>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</si>
  <si>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</si>
  <si>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</si>
  <si>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</si>
  <si>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</si>
  <si>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</si>
  <si>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</si>
  <si>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</si>
  <si>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</si>
  <si>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</si>
  <si>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</si>
  <si>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</si>
  <si>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</si>
  <si>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</si>
  <si>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</si>
  <si>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</si>
  <si>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</si>
  <si>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</si>
  <si>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</si>
  <si>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</si>
  <si>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</si>
  <si>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</si>
  <si>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</si>
  <si>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</si>
  <si>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</si>
  <si>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</si>
  <si>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</si>
  <si>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</si>
  <si>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</si>
  <si>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</si>
  <si>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</si>
  <si>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</si>
  <si>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</si>
  <si>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</si>
  <si>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</si>
  <si>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</si>
  <si>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</si>
  <si>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</si>
  <si>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</si>
  <si>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</si>
  <si>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</si>
  <si>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</si>
  <si>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</si>
  <si>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</si>
  <si>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</si>
  <si>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</si>
  <si>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</si>
  <si>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</si>
  <si>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</si>
  <si>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</si>
  <si>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</si>
  <si>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</si>
  <si>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</si>
  <si>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</si>
  <si>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</si>
  <si>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</si>
  <si>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</si>
  <si>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</si>
  <si>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</si>
  <si>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</si>
  <si>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</si>
  <si>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</si>
  <si>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</si>
  <si>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</si>
  <si>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</si>
  <si>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</si>
  <si>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</si>
  <si>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</si>
  <si>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</si>
  <si>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</si>
  <si>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</si>
  <si>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</si>
  <si>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</si>
  <si>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</si>
  <si>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</si>
  <si>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</si>
  <si>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</si>
  <si>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</si>
  <si>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</si>
  <si>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</si>
  <si>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</si>
  <si>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</si>
  <si>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</si>
  <si>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</si>
  <si>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</si>
  <si>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</si>
  <si>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</si>
  <si>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</si>
  <si>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</si>
  <si>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</si>
  <si>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</si>
  <si>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</si>
  <si>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</si>
  <si>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</si>
  <si>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</si>
  <si>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</si>
  <si>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</si>
  <si>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</si>
  <si>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</si>
  <si>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</si>
  <si>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</si>
  <si>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</si>
  <si>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</si>
  <si>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</si>
  <si>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</si>
  <si>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</si>
  <si>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</si>
  <si>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</si>
  <si>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</si>
  <si>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</si>
  <si>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</si>
  <si>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</si>
  <si>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</si>
  <si>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</si>
  <si>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</si>
  <si>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</si>
  <si>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</si>
  <si>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</si>
  <si>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</si>
  <si>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</si>
  <si>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</si>
  <si>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</si>
  <si>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</si>
  <si>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</si>
  <si>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</si>
  <si>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</si>
  <si>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</si>
  <si>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</si>
  <si>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</si>
  <si>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</si>
  <si>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</si>
  <si>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</si>
  <si>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</si>
  <si>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</si>
  <si>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</si>
  <si>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</si>
  <si>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</si>
  <si>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</si>
  <si>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</si>
  <si>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</si>
  <si>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</si>
  <si>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</si>
  <si>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</si>
  <si>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</si>
  <si>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</si>
  <si>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</si>
  <si>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</si>
  <si>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</si>
  <si>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</si>
  <si>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</si>
  <si>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</si>
  <si>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</si>
  <si>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</si>
  <si>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</si>
  <si>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</si>
  <si>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</si>
  <si>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</si>
  <si>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</si>
  <si>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</si>
  <si>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</si>
  <si>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</si>
  <si>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</si>
  <si>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</si>
  <si>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</si>
  <si>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</si>
  <si>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</si>
  <si>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</si>
  <si>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</si>
  <si>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</si>
  <si>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</si>
  <si>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</si>
  <si>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</si>
  <si>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</si>
  <si>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</si>
  <si>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</si>
  <si>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</si>
  <si>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</si>
  <si>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</si>
  <si>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</si>
  <si>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</si>
  <si>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</si>
  <si>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</si>
  <si>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</si>
  <si>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</si>
  <si>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</si>
  <si>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</si>
  <si>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</si>
  <si>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</si>
  <si>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</si>
  <si>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</si>
  <si>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</si>
  <si>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</si>
  <si>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</si>
  <si>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</si>
  <si>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</si>
  <si>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</si>
  <si>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</si>
  <si>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</si>
  <si>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</si>
  <si>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</si>
  <si>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</si>
  <si>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</si>
  <si>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</si>
  <si>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</si>
  <si>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</si>
  <si>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</si>
  <si>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</si>
  <si>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</si>
  <si>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</si>
  <si>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</si>
  <si>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</si>
  <si>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</si>
  <si>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</si>
  <si>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</si>
  <si>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</si>
  <si>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</si>
  <si>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</si>
  <si>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</si>
  <si>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</si>
  <si>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</si>
  <si>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</si>
  <si>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</si>
  <si>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</si>
  <si>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</si>
  <si>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</si>
  <si>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</si>
  <si>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</si>
  <si>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</si>
  <si>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</si>
  <si>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</si>
  <si>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</si>
  <si>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</si>
  <si>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</si>
  <si>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</si>
  <si>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</si>
  <si>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</si>
  <si>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</si>
  <si>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</si>
  <si>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</si>
  <si>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</si>
  <si>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</si>
  <si>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</si>
  <si>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</si>
  <si>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</si>
  <si>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</si>
  <si>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</si>
  <si>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</si>
  <si>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</si>
  <si>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</si>
  <si>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</si>
  <si>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</si>
  <si>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</si>
  <si>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</si>
  <si>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</si>
  <si>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</si>
  <si>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</si>
  <si>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</si>
  <si>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</si>
  <si>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</si>
  <si>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</si>
  <si>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</si>
  <si>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</si>
  <si>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</si>
  <si>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</si>
  <si>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</si>
  <si>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</si>
  <si>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</si>
  <si>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</si>
  <si>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</si>
  <si>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</si>
  <si>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</si>
  <si>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</si>
  <si>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</si>
  <si>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</si>
  <si>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</si>
  <si>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</si>
  <si>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</si>
  <si>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</si>
  <si>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</si>
  <si>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</si>
  <si>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</si>
  <si>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</si>
  <si>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</si>
  <si>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</si>
  <si>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</si>
  <si>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</si>
  <si>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</si>
  <si>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</si>
  <si>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</si>
  <si>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</si>
  <si>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</si>
  <si>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</si>
  <si>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</si>
  <si>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</si>
  <si>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</si>
  <si>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</si>
  <si>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</si>
  <si>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</si>
  <si>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</si>
  <si>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</si>
  <si>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</si>
  <si>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</si>
  <si>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</si>
  <si>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</si>
  <si>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</si>
  <si>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</si>
  <si>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</si>
  <si>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</si>
  <si>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</si>
  <si>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</si>
  <si>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</si>
  <si>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</si>
  <si>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</si>
  <si>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</si>
  <si>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</si>
  <si>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</si>
  <si>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</si>
  <si>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</si>
  <si>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</si>
  <si>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</si>
  <si>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</si>
  <si>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</si>
  <si>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</si>
  <si>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</si>
  <si>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</si>
  <si>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</si>
  <si>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</si>
  <si>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</si>
  <si>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</si>
  <si>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</si>
  <si>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</si>
  <si>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</si>
  <si>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</si>
  <si>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</si>
  <si>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</si>
  <si>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</si>
  <si>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</si>
  <si>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</si>
  <si>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</si>
  <si>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</si>
  <si>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</si>
  <si>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</si>
  <si>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</si>
  <si>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</si>
  <si>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</si>
  <si>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</si>
  <si>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</si>
  <si>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</si>
  <si>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</si>
  <si>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</si>
  <si>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</si>
  <si>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</si>
  <si>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</si>
  <si>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</si>
  <si>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</si>
  <si>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</si>
  <si>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</si>
  <si>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</si>
  <si>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</si>
  <si>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</si>
  <si>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</si>
  <si>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</si>
  <si>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</si>
  <si>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</si>
  <si>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</si>
  <si>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</si>
  <si>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</si>
  <si>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</si>
  <si>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</si>
  <si>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</si>
  <si>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</si>
  <si>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</si>
  <si>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</si>
  <si>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</si>
  <si>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</si>
  <si>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</si>
  <si>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</si>
  <si>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</si>
  <si>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</si>
  <si>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</si>
  <si>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</si>
  <si>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</si>
  <si>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</si>
  <si>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</si>
  <si>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</si>
  <si>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</si>
  <si>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</si>
  <si>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</si>
  <si>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</si>
  <si>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</si>
  <si>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</si>
  <si>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</si>
  <si>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</si>
  <si>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</si>
  <si>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</si>
  <si>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</si>
  <si>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</si>
  <si>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</si>
  <si>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</si>
  <si>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</si>
  <si>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</si>
  <si>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</si>
  <si>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</si>
  <si>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</si>
  <si>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</si>
  <si>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</si>
  <si>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</si>
  <si>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</si>
  <si>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</si>
  <si>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</si>
  <si>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</si>
  <si>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</si>
  <si>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</si>
  <si>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</si>
  <si>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</si>
  <si>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</si>
  <si>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</si>
  <si>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</si>
  <si>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</si>
  <si>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</si>
  <si>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</si>
  <si>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</si>
  <si>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</si>
  <si>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</si>
  <si>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</si>
  <si>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</si>
  <si>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</si>
  <si>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</si>
  <si>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</si>
  <si>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</si>
  <si>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</si>
  <si>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</si>
  <si>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</si>
  <si>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</si>
  <si>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</si>
  <si>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</si>
  <si>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</si>
  <si>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</si>
  <si>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</si>
  <si>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</si>
  <si>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</si>
  <si>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</si>
  <si>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</si>
  <si>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</si>
  <si>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</si>
  <si>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</si>
  <si>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</si>
  <si>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</si>
  <si>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</si>
  <si>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</si>
  <si>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</si>
  <si>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</si>
  <si>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</si>
  <si>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</si>
  <si>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</si>
  <si>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</si>
  <si>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</si>
  <si>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</si>
  <si>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</si>
  <si>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</si>
  <si>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</si>
  <si>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</si>
  <si>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</si>
  <si>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</si>
  <si>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</si>
  <si>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</si>
  <si>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</si>
  <si>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</si>
  <si>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</si>
  <si>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</si>
  <si>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</si>
  <si>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</si>
  <si>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</si>
  <si>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</si>
  <si>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</si>
  <si>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</si>
  <si>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</si>
  <si>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</si>
  <si>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</si>
  <si>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</si>
  <si>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</si>
  <si>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</si>
  <si>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</si>
  <si>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</si>
  <si>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</si>
  <si>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</si>
  <si>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</si>
  <si>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</si>
  <si>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</si>
  <si>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</si>
  <si>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</si>
  <si>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</si>
  <si>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</si>
  <si>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</si>
  <si>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</si>
  <si>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</si>
  <si>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</si>
  <si>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</si>
  <si>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</si>
  <si>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</si>
  <si>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</si>
  <si>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</si>
  <si>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</si>
  <si>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</si>
  <si>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</si>
  <si>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</si>
  <si>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</si>
  <si>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</si>
  <si>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</si>
  <si>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</si>
  <si>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</si>
  <si>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</si>
  <si>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</si>
  <si>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</si>
  <si>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</si>
  <si>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</si>
  <si>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</si>
  <si>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</si>
  <si>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</si>
  <si>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</si>
  <si>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</si>
  <si>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</si>
  <si>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</si>
  <si>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</si>
  <si>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</si>
  <si>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</si>
  <si>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</si>
  <si>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</si>
  <si>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</si>
  <si>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</si>
  <si>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</si>
  <si>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</si>
  <si>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</si>
  <si>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</si>
  <si>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</si>
  <si>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</si>
  <si>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</si>
  <si>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</si>
  <si>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</si>
  <si>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</si>
  <si>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</si>
  <si>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</si>
  <si>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</si>
  <si>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</si>
  <si>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</si>
  <si>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</si>
  <si>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</si>
  <si>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</si>
  <si>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</si>
  <si>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</si>
  <si>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</si>
  <si>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</si>
  <si>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</si>
  <si>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</si>
  <si>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</si>
  <si>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</si>
  <si>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</si>
  <si>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</si>
  <si>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</si>
  <si>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</si>
  <si>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</si>
  <si>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</si>
  <si>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</si>
  <si>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</si>
  <si>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</si>
  <si>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</si>
  <si>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</si>
  <si>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</si>
  <si>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</si>
  <si>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</si>
  <si>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</si>
  <si>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</si>
  <si>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</si>
  <si>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</si>
  <si>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</si>
  <si>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</si>
  <si>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</si>
  <si>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</si>
  <si>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</si>
  <si>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</si>
  <si>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</si>
  <si>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</si>
  <si>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</si>
  <si>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</si>
  <si>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</si>
  <si>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</si>
  <si>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</si>
  <si>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</si>
  <si>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</si>
  <si>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</si>
  <si>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</si>
  <si>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</si>
  <si>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</si>
  <si>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</si>
  <si>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</si>
  <si>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</si>
  <si>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</si>
  <si>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</si>
  <si>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</si>
  <si>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</si>
  <si>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</si>
  <si>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</si>
  <si>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</si>
  <si>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</si>
  <si>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</si>
  <si>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</si>
  <si>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</si>
  <si>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</si>
  <si>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</si>
  <si>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</si>
  <si>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</si>
  <si>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</si>
  <si>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</si>
  <si>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</si>
  <si>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</si>
  <si>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</si>
  <si>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</si>
  <si>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</si>
  <si>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</si>
  <si>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</si>
  <si>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</si>
  <si>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</si>
  <si>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</si>
  <si>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</si>
  <si>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</si>
  <si>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</si>
  <si>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</si>
  <si>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</si>
  <si>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</si>
  <si>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</si>
  <si>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</si>
  <si>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</si>
  <si>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</si>
  <si>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</si>
  <si>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</si>
  <si>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</si>
  <si>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</si>
  <si>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</si>
  <si>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</si>
  <si>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</si>
  <si>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</si>
  <si>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</si>
  <si>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</si>
  <si>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</si>
  <si>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</si>
  <si>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</si>
  <si>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</si>
  <si>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</si>
  <si>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</si>
  <si>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</si>
  <si>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</si>
  <si>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</si>
  <si>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</si>
  <si>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</si>
  <si>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</si>
  <si>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</si>
  <si>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</si>
  <si>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</si>
  <si>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</si>
  <si>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</si>
  <si>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</si>
  <si>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</si>
  <si>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</si>
  <si>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</si>
  <si>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</si>
  <si>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</si>
  <si>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</si>
  <si>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</si>
  <si>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</si>
  <si>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</si>
  <si>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</si>
  <si>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</si>
  <si>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</si>
  <si>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</si>
  <si>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</si>
  <si>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</si>
  <si>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</si>
  <si>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</si>
  <si>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</si>
  <si>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</si>
  <si>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</si>
  <si>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</si>
  <si>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</si>
  <si>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</si>
  <si>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</si>
  <si>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</si>
  <si>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</si>
  <si>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</si>
  <si>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</si>
  <si>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</si>
  <si>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</si>
  <si>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</si>
  <si>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</si>
  <si>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</si>
  <si>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</si>
  <si>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</si>
  <si>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</si>
  <si>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</si>
  <si>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</si>
  <si>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</si>
  <si>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</si>
  <si>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</si>
  <si>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</si>
  <si>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</si>
  <si>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</si>
  <si>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</si>
  <si>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</si>
  <si>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</si>
  <si>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</si>
  <si>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</si>
  <si>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</si>
  <si>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</si>
  <si>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</si>
  <si>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</si>
  <si>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</si>
  <si>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</si>
  <si>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</si>
  <si>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</si>
  <si>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</si>
  <si>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</si>
  <si>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</si>
  <si>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</si>
  <si>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</si>
  <si>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</si>
  <si>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</si>
  <si>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</si>
  <si>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</si>
  <si>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</si>
  <si>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</si>
  <si>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</si>
  <si>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</si>
  <si>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</si>
  <si>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</si>
  <si>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</si>
  <si>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</si>
  <si>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</si>
  <si>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</si>
  <si>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</si>
  <si>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</si>
  <si>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</si>
  <si>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</si>
  <si>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</si>
  <si>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</si>
  <si>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</si>
  <si>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</si>
  <si>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</si>
  <si>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</si>
  <si>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</si>
  <si>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</si>
  <si>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</si>
  <si>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</si>
  <si>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</si>
  <si>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</si>
  <si>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</si>
  <si>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</si>
  <si>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</si>
  <si>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</si>
  <si>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</si>
  <si>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</si>
  <si>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</si>
  <si>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</si>
  <si>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</si>
  <si>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</si>
  <si>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</si>
  <si>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</si>
  <si>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</si>
  <si>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</si>
  <si>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</si>
  <si>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</si>
  <si>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</si>
  <si>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</si>
  <si>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</si>
  <si>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</si>
  <si>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</si>
  <si>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</si>
  <si>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</si>
  <si>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</si>
  <si>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</si>
  <si>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</si>
  <si>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</si>
  <si>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</si>
  <si>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</si>
  <si>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</si>
  <si>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</si>
  <si>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</si>
  <si>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</si>
  <si>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</si>
  <si>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</si>
  <si>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</si>
  <si>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</si>
  <si>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</si>
  <si>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</si>
  <si>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</si>
  <si>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</si>
  <si>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</si>
  <si>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</si>
  <si>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</si>
  <si>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</si>
  <si>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</si>
  <si>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</si>
  <si>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</si>
  <si>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</si>
  <si>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</si>
  <si>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</si>
  <si>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</si>
  <si>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</si>
  <si>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</si>
  <si>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</si>
  <si>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</si>
  <si>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</si>
  <si>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</si>
  <si>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</si>
  <si>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</si>
  <si>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</si>
  <si>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</si>
  <si>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</si>
  <si>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</si>
  <si>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</si>
  <si>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</si>
  <si>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</si>
  <si>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</si>
  <si>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</si>
  <si>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</si>
  <si>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</si>
  <si>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</si>
  <si>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</si>
  <si>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</si>
  <si>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</si>
  <si>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</si>
  <si>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</si>
  <si>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</si>
  <si>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</si>
  <si>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</si>
  <si>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</si>
  <si>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</si>
  <si>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</si>
  <si>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</si>
  <si>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</si>
  <si>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</si>
  <si>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</si>
  <si>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</si>
  <si>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</si>
  <si>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</si>
  <si>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</si>
  <si>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</si>
  <si>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</si>
  <si>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</si>
  <si>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</si>
  <si>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</si>
  <si>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</si>
  <si>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</si>
  <si>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</si>
  <si>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</si>
  <si>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</si>
  <si>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</si>
  <si>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</si>
  <si>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</si>
  <si>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</si>
  <si>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</si>
  <si>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</si>
  <si>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</si>
  <si>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</si>
  <si>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</si>
  <si>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</si>
  <si>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</si>
  <si>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</si>
  <si>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</si>
  <si>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</si>
  <si>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</si>
  <si>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</si>
  <si>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</si>
  <si>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</si>
  <si>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</si>
  <si>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</si>
  <si>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</si>
  <si>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</si>
  <si>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</si>
  <si>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</si>
  <si>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</si>
  <si>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</si>
  <si>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</si>
  <si>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</si>
  <si>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</si>
  <si>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</si>
  <si>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</si>
  <si>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</si>
  <si>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</si>
  <si>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</si>
  <si>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</si>
  <si>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</si>
  <si>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</si>
  <si>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</si>
  <si>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</si>
  <si>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</si>
  <si>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</si>
  <si>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</si>
  <si>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</si>
  <si>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</si>
  <si>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</si>
  <si>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</si>
  <si>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</si>
  <si>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</si>
  <si>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</si>
  <si>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</si>
  <si>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</si>
  <si>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</si>
  <si>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</si>
  <si>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</si>
  <si>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</si>
  <si>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</si>
  <si>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</si>
  <si>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</si>
  <si>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</si>
  <si>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</si>
  <si>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</si>
  <si>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</si>
  <si>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</si>
  <si>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</si>
  <si>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</si>
  <si>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</si>
  <si>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</si>
  <si>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</si>
  <si>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</si>
  <si>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</si>
  <si>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</si>
  <si>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</si>
  <si>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</si>
  <si>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</si>
  <si>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</si>
  <si>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</si>
  <si>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</si>
  <si>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</si>
  <si>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</si>
  <si>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</si>
  <si>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</si>
  <si>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</si>
  <si>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</si>
  <si>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</si>
  <si>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</si>
  <si>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</si>
  <si>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</si>
  <si>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</si>
  <si>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</si>
  <si>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</si>
  <si>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</si>
  <si>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</si>
  <si>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</si>
  <si>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</si>
  <si>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</si>
  <si>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</si>
  <si>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</si>
  <si>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</si>
  <si>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</si>
  <si>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</si>
  <si>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</si>
  <si>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</si>
  <si>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</si>
  <si>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</si>
  <si>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</si>
  <si>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</si>
  <si>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</si>
  <si>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</si>
  <si>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</si>
  <si>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</si>
  <si>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</si>
  <si>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</si>
  <si>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</si>
  <si>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</si>
  <si>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</si>
  <si>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</si>
  <si>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</si>
  <si>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</si>
  <si>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</si>
  <si>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</si>
  <si>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</si>
  <si>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</si>
  <si>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</si>
  <si>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</si>
  <si>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</si>
  <si>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</si>
  <si>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</si>
  <si>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</si>
  <si>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</si>
  <si>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</si>
  <si>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</si>
  <si>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</si>
  <si>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</si>
  <si>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</si>
  <si>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</si>
  <si>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</si>
  <si>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</si>
  <si>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</si>
  <si>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</si>
  <si>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</si>
  <si>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</si>
  <si>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</si>
  <si>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</si>
  <si>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</si>
  <si>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</si>
  <si>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</si>
  <si>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</si>
  <si>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</si>
  <si>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</si>
  <si>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</si>
  <si>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</si>
  <si>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</si>
  <si>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</si>
  <si>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</si>
  <si>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</si>
  <si>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</si>
  <si>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</si>
  <si>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</si>
  <si>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</si>
  <si>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</si>
  <si>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</si>
  <si>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</si>
  <si>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</si>
  <si>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</si>
  <si>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</si>
  <si>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</si>
  <si>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</si>
  <si>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</si>
  <si>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</si>
  <si>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</si>
  <si>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</si>
  <si>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</si>
  <si>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</si>
  <si>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</si>
  <si>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</si>
  <si>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</si>
  <si>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</si>
  <si>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</si>
  <si>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</si>
  <si>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</si>
  <si>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</si>
  <si>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</si>
  <si>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</si>
  <si>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</si>
  <si>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</si>
  <si>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</si>
  <si>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</si>
  <si>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</si>
  <si>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</si>
  <si>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</si>
  <si>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</si>
  <si>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</si>
  <si>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</si>
  <si>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</si>
  <si>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</si>
  <si>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</si>
  <si>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</si>
  <si>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</si>
  <si>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</si>
  <si>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</si>
  <si>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</si>
  <si>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</si>
  <si>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</si>
  <si>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</si>
  <si>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</si>
  <si>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</si>
  <si>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</si>
  <si>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</si>
  <si>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</si>
  <si>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</si>
  <si>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</si>
  <si>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</si>
  <si>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</si>
  <si>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</si>
  <si>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</si>
  <si>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</si>
  <si>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</si>
  <si>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</si>
  <si>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</si>
  <si>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</si>
  <si>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</si>
  <si>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</si>
  <si>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</si>
  <si>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</si>
  <si>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</si>
  <si>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</si>
  <si>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</si>
  <si>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</si>
  <si>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</si>
  <si>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</si>
  <si>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</si>
  <si>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</si>
  <si>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</si>
  <si>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</si>
  <si>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</si>
  <si>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</si>
  <si>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</si>
  <si>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</si>
  <si>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</si>
  <si>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</si>
  <si>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</si>
  <si>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</si>
  <si>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</si>
  <si>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</si>
  <si>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</si>
  <si>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</si>
  <si>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</si>
  <si>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</si>
  <si>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</si>
  <si>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</si>
  <si>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</si>
  <si>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</si>
  <si>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</si>
  <si>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</si>
  <si>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</si>
  <si>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</si>
  <si>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</si>
  <si>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</si>
  <si>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</si>
  <si>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</si>
  <si>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</si>
  <si>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</si>
  <si>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</si>
  <si>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</si>
  <si>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</si>
  <si>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</si>
  <si>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</si>
  <si>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</si>
  <si>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</si>
  <si>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</si>
  <si>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</si>
  <si>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</si>
  <si>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</si>
  <si>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</si>
  <si>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</si>
  <si>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</si>
  <si>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</si>
  <si>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</si>
  <si>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</si>
  <si>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</si>
  <si>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</si>
  <si>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</si>
  <si>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</si>
  <si>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</si>
  <si>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</si>
  <si>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</si>
  <si>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</si>
  <si>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</si>
  <si>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</si>
  <si>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</si>
  <si>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</si>
  <si>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</si>
  <si>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</si>
  <si>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</si>
  <si>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</si>
  <si>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</si>
  <si>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</si>
  <si>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</si>
  <si>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</si>
  <si>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</si>
  <si>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</si>
  <si>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</si>
  <si>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</si>
  <si>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</si>
  <si>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</si>
  <si>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</si>
  <si>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</si>
  <si>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</si>
  <si>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</si>
  <si>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</si>
  <si>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</si>
  <si>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</si>
  <si>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</si>
  <si>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</si>
  <si>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</si>
  <si>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</si>
  <si>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</si>
  <si>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</si>
  <si>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</si>
  <si>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</si>
  <si>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</si>
  <si>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</si>
  <si>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</si>
  <si>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</si>
  <si>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</si>
  <si>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</si>
  <si>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</si>
  <si>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</si>
  <si>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</si>
  <si>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</si>
  <si>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</si>
  <si>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</si>
  <si>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</si>
  <si>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</si>
  <si>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</si>
  <si>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</si>
  <si>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</si>
  <si>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</si>
  <si>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</si>
  <si>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</si>
  <si>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</si>
  <si>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</si>
  <si>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</si>
  <si>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</si>
  <si>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</si>
  <si>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</si>
  <si>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</si>
  <si>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</si>
  <si>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</si>
  <si>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</si>
  <si>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</si>
  <si>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</si>
  <si>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</si>
  <si>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</si>
  <si>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</si>
  <si>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</si>
  <si>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</si>
  <si>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</si>
  <si>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</si>
  <si>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</si>
  <si>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</si>
  <si>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</si>
  <si>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</si>
  <si>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</si>
  <si>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</si>
  <si>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</si>
  <si>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</si>
  <si>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</si>
  <si>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</si>
  <si>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</si>
  <si>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</si>
  <si>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</si>
  <si>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</si>
  <si>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</si>
  <si>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</si>
  <si>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</si>
  <si>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</si>
  <si>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</si>
  <si>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</si>
  <si>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</si>
  <si>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</si>
  <si>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</si>
  <si>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</si>
  <si>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</si>
  <si>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</si>
  <si>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</si>
  <si>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</si>
  <si>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</si>
  <si>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</si>
  <si>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</si>
  <si>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</si>
  <si>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</si>
  <si>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</si>
  <si>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</si>
  <si>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</si>
  <si>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</si>
  <si>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</si>
  <si>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</si>
  <si>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</si>
  <si>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</si>
  <si>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</si>
  <si>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</si>
  <si>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</si>
  <si>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</si>
  <si>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</si>
  <si>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</si>
  <si>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</si>
  <si>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</si>
  <si>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</si>
  <si>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</si>
  <si>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</si>
  <si>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</si>
  <si>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</si>
  <si>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</si>
  <si>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</si>
  <si>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</si>
  <si>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</si>
  <si>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</si>
  <si>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</si>
  <si>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</si>
  <si>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</si>
  <si>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</si>
  <si>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</si>
  <si>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</si>
  <si>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</si>
  <si>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</si>
  <si>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</si>
  <si>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</si>
  <si>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</si>
  <si>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</si>
  <si>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</si>
  <si>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</si>
  <si>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</si>
  <si>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</si>
  <si>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</si>
  <si>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</si>
  <si>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</si>
  <si>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</si>
  <si>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</si>
  <si>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</si>
  <si>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</si>
  <si>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</si>
  <si>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</si>
  <si>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</si>
  <si>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</si>
  <si>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</si>
  <si>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</si>
  <si>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</si>
  <si>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</si>
  <si>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</si>
  <si>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</si>
  <si>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</si>
  <si>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</si>
  <si>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</si>
  <si>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</si>
  <si>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</si>
  <si>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</si>
  <si>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</si>
  <si>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</si>
  <si>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</si>
  <si>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</si>
  <si>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</si>
  <si>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</si>
  <si>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</si>
  <si>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</si>
  <si>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</si>
  <si>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</si>
  <si>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</si>
  <si>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</si>
  <si>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</si>
  <si>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</si>
  <si>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</si>
  <si>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</si>
  <si>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</si>
  <si>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</si>
  <si>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</si>
  <si>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</si>
  <si>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</si>
  <si>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</si>
  <si>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</si>
  <si>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</si>
  <si>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</si>
  <si>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</si>
  <si>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</si>
  <si>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</si>
  <si>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</si>
  <si>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</si>
  <si>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</si>
  <si>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</si>
  <si>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</si>
  <si>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</si>
  <si>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</si>
  <si>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</si>
  <si>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</si>
  <si>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</si>
  <si>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</si>
  <si>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</si>
  <si>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</si>
  <si>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</si>
  <si>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</si>
  <si>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</si>
  <si>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</si>
  <si>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</si>
  <si>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</si>
  <si>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</si>
  <si>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</si>
  <si>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</si>
  <si>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</si>
  <si>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</si>
  <si>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</si>
  <si>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</si>
  <si>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</si>
  <si>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</si>
  <si>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</si>
  <si>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</si>
  <si>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</si>
  <si>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</si>
  <si>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</si>
  <si>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</si>
  <si>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</si>
  <si>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</si>
  <si>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</si>
  <si>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</si>
  <si>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</si>
  <si>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</si>
  <si>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</si>
  <si>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</si>
  <si>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</si>
  <si>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</si>
  <si>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</si>
  <si>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</si>
  <si>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</si>
  <si>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</si>
  <si>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</si>
  <si>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</si>
  <si>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</si>
  <si>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</si>
  <si>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</si>
  <si>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</si>
  <si>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</si>
  <si>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</si>
  <si>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</si>
  <si>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</si>
  <si>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</si>
  <si>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</si>
  <si>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</si>
  <si>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</si>
  <si>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</si>
  <si>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</si>
  <si>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</si>
  <si>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</si>
  <si>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</si>
  <si>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</si>
  <si>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</si>
  <si>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</si>
  <si>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</si>
  <si>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</si>
  <si>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</si>
  <si>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</si>
  <si>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</si>
  <si>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</si>
  <si>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</si>
  <si>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</si>
  <si>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</si>
  <si>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</si>
  <si>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</si>
  <si>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</si>
  <si>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</si>
  <si>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</si>
  <si>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</si>
  <si>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</si>
  <si>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</si>
  <si>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</si>
  <si>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</si>
  <si>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</si>
  <si>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</si>
  <si>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</si>
  <si>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</si>
  <si>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</si>
  <si>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</si>
  <si>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</si>
  <si>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</si>
  <si>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</si>
  <si>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</si>
  <si>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</si>
  <si>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</si>
  <si>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</si>
  <si>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</si>
  <si>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</si>
  <si>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</si>
  <si>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</si>
  <si>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</si>
  <si>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</si>
  <si>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</si>
  <si>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</si>
  <si>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</si>
  <si>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</si>
  <si>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</si>
  <si>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</si>
  <si>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</si>
  <si>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</si>
  <si>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</si>
  <si>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</si>
  <si>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</si>
  <si>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</si>
  <si>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</si>
  <si>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</si>
  <si>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</si>
  <si>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</si>
  <si>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</si>
  <si>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</si>
  <si>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</si>
  <si>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</si>
  <si>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</si>
  <si>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</si>
  <si>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</si>
  <si>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</si>
  <si>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</si>
  <si>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</si>
  <si>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</si>
  <si>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</si>
  <si>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</si>
  <si>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</si>
  <si>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</si>
  <si>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</si>
  <si>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</si>
  <si>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</si>
  <si>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</si>
  <si>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</si>
  <si>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</si>
  <si>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</si>
  <si>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</si>
  <si>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</si>
  <si>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</si>
  <si>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</si>
  <si>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</si>
  <si>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</si>
  <si>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</si>
  <si>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</si>
  <si>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</si>
  <si>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</si>
  <si>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</si>
  <si>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</si>
  <si>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</si>
  <si>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</si>
  <si>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</si>
  <si>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</si>
  <si>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</si>
  <si>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</si>
  <si>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</si>
  <si>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</si>
  <si>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</si>
  <si>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</si>
  <si>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</si>
  <si>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</si>
  <si>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</si>
  <si>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</si>
  <si>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</si>
  <si>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</si>
  <si>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</si>
  <si>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</si>
  <si>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</si>
  <si>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</si>
  <si>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</si>
  <si>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</si>
  <si>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</si>
  <si>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</si>
  <si>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</si>
  <si>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</si>
  <si>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</si>
  <si>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</si>
  <si>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</si>
  <si>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</si>
  <si>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</si>
  <si>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</si>
  <si>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</si>
  <si>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</si>
  <si>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</si>
  <si>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</si>
  <si>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</si>
  <si>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</si>
  <si>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</si>
  <si>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</si>
  <si>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</si>
  <si>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</si>
  <si>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</si>
  <si>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</si>
  <si>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</si>
  <si>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</si>
  <si>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</si>
  <si>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</si>
  <si>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</si>
  <si>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</si>
  <si>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</si>
  <si>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</si>
  <si>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</si>
  <si>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</si>
  <si>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</si>
  <si>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</si>
  <si>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</si>
  <si>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</si>
  <si>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</si>
  <si>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</si>
  <si>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</si>
  <si>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</si>
  <si>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</si>
  <si>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</si>
  <si>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</si>
  <si>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</si>
  <si>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</si>
  <si>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</si>
  <si>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</si>
  <si>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</si>
  <si>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</si>
  <si>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</si>
  <si>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</si>
  <si>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</si>
  <si>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</si>
  <si>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</si>
  <si>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</si>
  <si>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</si>
  <si>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</si>
  <si>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</si>
  <si>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</si>
  <si>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</si>
  <si>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</si>
  <si>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</si>
  <si>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</si>
  <si>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</si>
  <si>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</si>
  <si>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</si>
  <si>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</si>
  <si>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</si>
  <si>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</si>
  <si>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</si>
  <si>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</si>
  <si>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</si>
  <si>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</si>
  <si>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</si>
  <si>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</si>
  <si>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</si>
  <si>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</si>
  <si>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</si>
  <si>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</si>
  <si>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</si>
  <si>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</si>
  <si>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</si>
  <si>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</si>
  <si>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</si>
  <si>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</si>
  <si>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</si>
  <si>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</si>
  <si>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</si>
  <si>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</si>
  <si>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</si>
  <si>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</si>
  <si>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</si>
  <si>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</si>
  <si>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</si>
  <si>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</si>
  <si>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</si>
  <si>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</si>
  <si>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</si>
  <si>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</si>
  <si>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</si>
  <si>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</si>
  <si>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</si>
  <si>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</si>
  <si>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</si>
  <si>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</si>
  <si>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</si>
  <si>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</si>
  <si>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</si>
  <si>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</si>
  <si>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</si>
  <si>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</si>
  <si>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</si>
  <si>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</si>
  <si>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</si>
  <si>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</si>
  <si>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</si>
  <si>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</si>
  <si>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</si>
  <si>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</si>
  <si>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</si>
  <si>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</si>
  <si>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</si>
  <si>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</si>
  <si>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</si>
  <si>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</si>
  <si>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</si>
  <si>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</si>
  <si>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</si>
  <si>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</si>
  <si>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</si>
  <si>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</si>
  <si>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</si>
  <si>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</si>
  <si>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</si>
  <si>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</si>
  <si>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</si>
  <si>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</si>
  <si>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</si>
  <si>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</si>
  <si>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</si>
  <si>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</si>
  <si>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</si>
  <si>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</si>
  <si>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</si>
  <si>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</si>
  <si>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</si>
  <si>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</si>
  <si>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</si>
  <si>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</si>
  <si>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</si>
  <si>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</si>
  <si>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</si>
  <si>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</si>
  <si>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</si>
  <si>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</si>
  <si>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</si>
  <si>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</si>
  <si>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</si>
  <si>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</si>
  <si>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</si>
  <si>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</si>
  <si>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</si>
  <si>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</si>
  <si>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</si>
  <si>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</si>
  <si>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</si>
  <si>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</si>
  <si>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</si>
  <si>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</si>
  <si>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</si>
  <si>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</si>
  <si>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</si>
  <si>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</si>
  <si>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</si>
  <si>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</si>
  <si>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</si>
  <si>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</si>
  <si>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</si>
  <si>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</si>
  <si>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</si>
  <si>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</si>
  <si>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</si>
  <si>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</si>
  <si>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</si>
  <si>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</si>
  <si>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</si>
  <si>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</si>
  <si>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</si>
  <si>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</si>
  <si>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</si>
  <si>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</si>
  <si>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</si>
  <si>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</si>
  <si>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</si>
  <si>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</si>
  <si>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</si>
  <si>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</si>
  <si>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</si>
  <si>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</si>
  <si>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</si>
  <si>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</si>
  <si>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</si>
  <si>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</si>
  <si>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</si>
  <si>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</si>
  <si>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</si>
  <si>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</si>
  <si>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</si>
  <si>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</si>
  <si>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</si>
  <si>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</si>
  <si>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</si>
  <si>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</si>
  <si>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</si>
  <si>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</si>
  <si>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</si>
  <si>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</si>
  <si>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</si>
  <si>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</si>
  <si>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</si>
  <si>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</si>
  <si>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</si>
  <si>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</si>
  <si>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</si>
  <si>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</si>
  <si>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</si>
  <si>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</si>
  <si>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</si>
  <si>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</si>
  <si>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</si>
  <si>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</si>
  <si>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</si>
  <si>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</si>
  <si>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</si>
  <si>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</si>
  <si>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</si>
  <si>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</si>
  <si>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</si>
  <si>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</si>
  <si>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</si>
  <si>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</si>
  <si>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</si>
  <si>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</si>
  <si>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</si>
  <si>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</si>
  <si>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</si>
  <si>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</si>
  <si>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</si>
  <si>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</si>
  <si>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</si>
  <si>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</si>
  <si>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</si>
  <si>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</si>
  <si>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</si>
  <si>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</si>
  <si>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</si>
  <si>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</si>
  <si>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</si>
  <si>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</si>
  <si>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</si>
  <si>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</si>
  <si>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</si>
  <si>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</si>
  <si>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</si>
  <si>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</si>
  <si>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</si>
  <si>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</si>
  <si>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</si>
  <si>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</si>
  <si>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</si>
  <si>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</si>
  <si>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</si>
  <si>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</si>
  <si>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</si>
  <si>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</si>
  <si>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</si>
  <si>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</si>
  <si>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</si>
  <si>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</si>
  <si>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</si>
  <si>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</si>
  <si>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</si>
  <si>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</si>
  <si>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</si>
  <si>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</si>
  <si>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</si>
  <si>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</si>
  <si>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</si>
  <si>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</si>
  <si>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</si>
  <si>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</si>
  <si>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</si>
  <si>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</si>
  <si>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</si>
  <si>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</si>
  <si>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</si>
  <si>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</si>
  <si>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</si>
  <si>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</si>
  <si>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</si>
  <si>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</si>
  <si>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</si>
  <si>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</si>
  <si>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</si>
  <si>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</si>
  <si>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</si>
  <si>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</si>
  <si>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</si>
  <si>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</si>
  <si>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</si>
  <si>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</si>
  <si>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</si>
  <si>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</si>
  <si>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</si>
  <si>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</si>
  <si>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</si>
  <si>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</si>
  <si>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</si>
  <si>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</si>
  <si>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</si>
  <si>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</si>
  <si>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</si>
  <si>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</si>
  <si>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</si>
  <si>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</si>
  <si>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</si>
  <si>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</si>
  <si>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</si>
  <si>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</si>
  <si>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</si>
  <si>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</si>
  <si>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</si>
  <si>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</si>
  <si>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</si>
  <si>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</si>
  <si>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</si>
  <si>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</si>
  <si>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</si>
  <si>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</si>
  <si>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</si>
  <si>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</si>
  <si>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</si>
  <si>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</si>
  <si>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</si>
  <si>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</si>
  <si>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</si>
  <si>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</si>
  <si>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</si>
  <si>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</si>
  <si>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</si>
  <si>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</si>
  <si>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</si>
  <si>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</si>
  <si>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</si>
  <si>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</si>
  <si>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</si>
  <si>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</si>
  <si>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</si>
  <si>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</si>
  <si>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</si>
  <si>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</si>
  <si>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</si>
  <si>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</si>
  <si>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</si>
  <si>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</si>
  <si>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</si>
  <si>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</si>
  <si>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</si>
  <si>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</si>
  <si>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</si>
  <si>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</si>
  <si>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</si>
  <si>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</si>
  <si>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</si>
  <si>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</si>
  <si>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</si>
  <si>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</si>
  <si>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</si>
  <si>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</si>
  <si>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</si>
  <si>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</si>
  <si>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</si>
  <si>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</si>
  <si>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</si>
  <si>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</si>
  <si>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</si>
  <si>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</si>
  <si>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</si>
  <si>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</si>
  <si>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</si>
  <si>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</si>
  <si>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</si>
  <si>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</si>
  <si>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</si>
  <si>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</si>
  <si>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</si>
  <si>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</si>
  <si>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</si>
  <si>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</si>
  <si>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</si>
  <si>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</si>
  <si>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</si>
  <si>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</si>
  <si>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</si>
  <si>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</si>
  <si>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</si>
  <si>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</si>
  <si>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</si>
  <si>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</si>
  <si>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</si>
  <si>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</si>
  <si>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</si>
  <si>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</si>
  <si>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</si>
  <si>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</si>
  <si>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</si>
  <si>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</si>
  <si>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</si>
  <si>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</si>
  <si>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</si>
  <si>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</si>
  <si>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</si>
  <si>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</si>
  <si>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</si>
  <si>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</si>
  <si>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</si>
  <si>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</si>
  <si>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</si>
  <si>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</si>
  <si>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</si>
  <si>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</si>
  <si>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</si>
  <si>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</si>
  <si>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</si>
  <si>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</si>
  <si>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</si>
  <si>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</si>
  <si>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</si>
  <si>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</si>
  <si>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</si>
  <si>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</si>
  <si>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</si>
  <si>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</si>
  <si>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</si>
  <si>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</si>
  <si>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</si>
  <si>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</si>
  <si>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</si>
  <si>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</si>
  <si>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</si>
  <si>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</si>
  <si>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</si>
  <si>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</si>
  <si>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</si>
  <si>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</si>
  <si>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</si>
  <si>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</si>
  <si>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</si>
  <si>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</si>
  <si>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</si>
  <si>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</si>
  <si>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</si>
  <si>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</si>
  <si>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</si>
  <si>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</si>
  <si>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</si>
  <si>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</si>
  <si>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</si>
  <si>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</si>
  <si>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</si>
  <si>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</si>
  <si>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</si>
  <si>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</si>
  <si>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</si>
  <si>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</si>
  <si>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</si>
  <si>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</si>
  <si>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</si>
  <si>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</si>
  <si>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</si>
  <si>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</si>
  <si>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</si>
  <si>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</si>
  <si>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</si>
  <si>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</si>
  <si>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</si>
  <si>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</si>
  <si>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</si>
  <si>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</si>
  <si>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</si>
  <si>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</si>
  <si>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</si>
  <si>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</si>
  <si>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</si>
  <si>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</si>
  <si>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</si>
  <si>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</si>
  <si>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</si>
  <si>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</si>
  <si>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</si>
  <si>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</si>
  <si>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</si>
  <si>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</si>
  <si>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</si>
  <si>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</si>
  <si>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</si>
  <si>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</si>
  <si>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</si>
  <si>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</si>
  <si>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</si>
  <si>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</si>
  <si>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</si>
  <si>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</si>
  <si>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</si>
  <si>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</si>
  <si>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</si>
  <si>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</si>
  <si>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</si>
  <si>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</si>
  <si>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</si>
  <si>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</si>
  <si>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</si>
  <si>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</si>
  <si>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</si>
  <si>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</si>
  <si>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</si>
  <si>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</si>
  <si>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</si>
  <si>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</si>
  <si>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</si>
  <si>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</si>
  <si>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</si>
  <si>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</si>
  <si>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</si>
  <si>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</si>
  <si>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</si>
  <si>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</si>
  <si>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</si>
  <si>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</si>
  <si>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</si>
  <si>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</si>
  <si>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</si>
  <si>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</si>
  <si>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</si>
  <si>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</si>
  <si>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</si>
  <si>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</si>
  <si>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</si>
  <si>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</si>
  <si>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</si>
  <si>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</si>
  <si>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</si>
  <si>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</si>
  <si>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</si>
  <si>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</si>
  <si>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</si>
  <si>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</si>
  <si>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</si>
  <si>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</si>
  <si>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</si>
  <si>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</si>
  <si>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</si>
  <si>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</si>
  <si>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</si>
  <si>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</si>
  <si>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</si>
  <si>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</si>
  <si>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</si>
  <si>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</si>
  <si>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</si>
  <si>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</si>
  <si>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</si>
  <si>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</si>
  <si>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</si>
  <si>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</si>
  <si>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</si>
  <si>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</si>
  <si>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</si>
  <si>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</si>
  <si>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</si>
  <si>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</si>
  <si>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</si>
  <si>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</si>
  <si>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</si>
  <si>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</si>
  <si>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</si>
  <si>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</si>
  <si>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</si>
  <si>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</si>
  <si>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</si>
  <si>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</si>
  <si>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</si>
  <si>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</si>
  <si>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</si>
  <si>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</si>
  <si>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</si>
  <si>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</si>
  <si>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</si>
  <si>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</si>
  <si>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</si>
  <si>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</si>
  <si>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</si>
  <si>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</si>
  <si>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</si>
  <si>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</si>
  <si>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</si>
  <si>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</si>
  <si>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</si>
  <si>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</si>
  <si>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</si>
  <si>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</si>
  <si>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</si>
  <si>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</si>
  <si>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</si>
  <si>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</si>
  <si>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</si>
  <si>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</si>
  <si>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</si>
  <si>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</si>
  <si>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</si>
  <si>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</si>
  <si>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</si>
  <si>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</si>
  <si>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</si>
  <si>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</si>
  <si>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</si>
  <si>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</si>
  <si>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</si>
  <si>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</si>
  <si>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</si>
  <si>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</si>
  <si>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</si>
  <si>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</si>
  <si>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</si>
  <si>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</si>
  <si>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</si>
  <si>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</si>
  <si>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</si>
  <si>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</si>
  <si>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</si>
  <si>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</si>
  <si>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</si>
  <si>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</si>
  <si>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</si>
  <si>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</si>
  <si>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</si>
  <si>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</si>
  <si>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</si>
  <si>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</si>
  <si>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</si>
  <si>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</si>
  <si>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</si>
  <si>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</si>
  <si>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</si>
  <si>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</si>
  <si>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</si>
  <si>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</si>
  <si>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</si>
  <si>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</si>
  <si>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</si>
  <si>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</si>
  <si>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</si>
  <si>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</si>
  <si>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</si>
  <si>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</si>
  <si>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</si>
  <si>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</si>
  <si>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</si>
  <si>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</si>
  <si>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</si>
  <si>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</si>
  <si>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</si>
  <si>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</si>
  <si>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</si>
  <si>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</si>
  <si>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</si>
  <si>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</si>
  <si>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</si>
  <si>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</si>
  <si>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</si>
  <si>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</si>
  <si>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</si>
  <si>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</si>
  <si>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</si>
  <si>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</si>
  <si>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</si>
  <si>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</si>
  <si>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</si>
  <si>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</si>
  <si>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</si>
  <si>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</si>
  <si>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</si>
  <si>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</si>
  <si>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</si>
  <si>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</si>
  <si>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</si>
  <si>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</si>
  <si>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</si>
  <si>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</si>
  <si>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</si>
  <si>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</si>
  <si>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</si>
  <si>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</si>
  <si>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</si>
  <si>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</si>
  <si>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</si>
  <si>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</si>
  <si>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</si>
  <si>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</si>
  <si>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</si>
  <si>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</si>
  <si>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</si>
  <si>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</si>
  <si>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</si>
  <si>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</si>
  <si>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</si>
  <si>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</si>
  <si>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</si>
  <si>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</si>
  <si>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</si>
  <si>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</si>
  <si>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</si>
  <si>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</si>
  <si>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</si>
  <si>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</si>
  <si>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</si>
  <si>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</si>
  <si>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</si>
  <si>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</si>
  <si>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</si>
  <si>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</si>
  <si>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</si>
  <si>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</si>
  <si>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</si>
  <si>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</si>
  <si>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</si>
  <si>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</si>
  <si>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</si>
  <si>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</si>
  <si>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</si>
  <si>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</si>
  <si>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</si>
  <si>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</si>
  <si>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</si>
  <si>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</si>
  <si>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</si>
  <si>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</si>
  <si>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</si>
  <si>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</si>
  <si>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</si>
  <si>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</si>
  <si>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</si>
  <si>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</si>
  <si>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</si>
  <si>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</si>
  <si>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</si>
  <si>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</si>
  <si>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</si>
  <si>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</si>
  <si>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</si>
  <si>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</si>
  <si>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</si>
  <si>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</si>
  <si>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</si>
  <si>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</si>
  <si>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</si>
  <si>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</si>
  <si>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</si>
  <si>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</si>
  <si>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</si>
  <si>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</si>
  <si>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</si>
  <si>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</si>
  <si>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</si>
  <si>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</si>
  <si>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</si>
  <si>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</si>
  <si>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</si>
  <si>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</si>
  <si>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</si>
  <si>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</si>
  <si>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</si>
  <si>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</si>
  <si>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</si>
  <si>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</si>
  <si>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</si>
  <si>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</si>
  <si>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</si>
  <si>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</si>
  <si>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</si>
  <si>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</si>
  <si>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</si>
  <si>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</si>
  <si>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</si>
  <si>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</si>
  <si>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</si>
  <si>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</si>
  <si>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</si>
  <si>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</si>
  <si>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</si>
  <si>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</si>
  <si>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</si>
  <si>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</si>
  <si>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</si>
  <si>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</si>
  <si>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</si>
  <si>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</si>
  <si>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</si>
  <si>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</si>
  <si>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</si>
  <si>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</si>
  <si>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</si>
  <si>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</si>
  <si>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</si>
  <si>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</si>
  <si>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</si>
  <si>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</si>
  <si>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</si>
  <si>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</si>
  <si>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</si>
  <si>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</si>
  <si>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</si>
  <si>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</si>
  <si>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</si>
  <si>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</si>
  <si>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</si>
  <si>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</si>
  <si>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</si>
  <si>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</si>
  <si>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</si>
  <si>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</si>
  <si>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</si>
  <si>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</si>
  <si>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</si>
  <si>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</si>
  <si>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</si>
  <si>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</si>
  <si>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</si>
  <si>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</si>
  <si>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</si>
  <si>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</si>
  <si>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</si>
  <si>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</si>
  <si>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</si>
  <si>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</si>
  <si>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</si>
  <si>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</si>
  <si>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</si>
  <si>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</si>
  <si>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</si>
  <si>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</si>
  <si>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</si>
  <si>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</si>
  <si>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</si>
  <si>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</si>
  <si>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</si>
  <si>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</si>
  <si>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</si>
  <si>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</si>
  <si>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</si>
  <si>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</si>
  <si>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</si>
  <si>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</si>
  <si>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</si>
  <si>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</si>
  <si>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</si>
  <si>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</si>
  <si>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</si>
  <si>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</si>
  <si>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</si>
  <si>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</si>
  <si>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</si>
  <si>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</si>
  <si>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</si>
  <si>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</si>
  <si>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</si>
  <si>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</si>
  <si>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</si>
  <si>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</si>
  <si>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</si>
  <si>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</si>
  <si>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</si>
  <si>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</si>
  <si>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</si>
  <si>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</si>
  <si>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</si>
  <si>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</si>
  <si>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</si>
  <si>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</si>
  <si>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</si>
  <si>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</si>
  <si>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</si>
  <si>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</si>
  <si>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</si>
  <si>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</si>
  <si>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</si>
  <si>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</si>
  <si>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</si>
  <si>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</si>
  <si>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</si>
  <si>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</si>
  <si>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</si>
  <si>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</si>
  <si>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</si>
  <si>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</si>
  <si>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</si>
  <si>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</si>
  <si>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</si>
  <si>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</si>
  <si>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</si>
  <si>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</si>
  <si>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</si>
  <si>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</si>
  <si>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</si>
  <si>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</si>
  <si>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</si>
  <si>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</si>
  <si>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</si>
  <si>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</si>
  <si>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</si>
  <si>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</si>
  <si>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</si>
  <si>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</si>
  <si>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</si>
  <si>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</si>
  <si>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</si>
  <si>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</si>
  <si>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</si>
  <si>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</si>
  <si>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</si>
  <si>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</si>
  <si>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</si>
  <si>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</si>
  <si>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</si>
  <si>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</si>
  <si>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</si>
  <si>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</si>
  <si>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</si>
  <si>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</si>
  <si>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</si>
  <si>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</si>
  <si>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</si>
  <si>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</si>
  <si>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</si>
  <si>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</si>
  <si>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</si>
  <si>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</si>
  <si>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</si>
  <si>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</si>
  <si>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</si>
  <si>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</si>
  <si>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</si>
  <si>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</si>
  <si>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</si>
  <si>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</si>
  <si>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</si>
  <si>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</si>
  <si>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</si>
  <si>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</si>
  <si>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</si>
  <si>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</si>
  <si>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</si>
  <si>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</si>
  <si>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</si>
  <si>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</si>
  <si>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</si>
  <si>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</si>
  <si>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</si>
  <si>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</si>
  <si>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</si>
  <si>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</si>
  <si>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</si>
  <si>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</si>
  <si>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</si>
  <si>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</si>
  <si>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</si>
  <si>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</si>
  <si>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</si>
  <si>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</si>
  <si>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</si>
  <si>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</si>
  <si>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</si>
  <si>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</si>
  <si>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</si>
  <si>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</si>
  <si>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</si>
  <si>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</si>
  <si>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</si>
  <si>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</si>
  <si>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</si>
  <si>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</si>
  <si>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</si>
  <si>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</si>
  <si>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</si>
  <si>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</si>
  <si>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</si>
  <si>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</si>
  <si>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</si>
  <si>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</si>
  <si>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</si>
  <si>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</si>
  <si>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</si>
  <si>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</si>
  <si>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</si>
  <si>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</si>
  <si>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</si>
  <si>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</si>
  <si>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</si>
  <si>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</si>
  <si>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</si>
  <si>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</si>
  <si>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</si>
  <si>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</si>
  <si>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</si>
  <si>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</si>
  <si>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</si>
  <si>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</si>
  <si>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</si>
  <si>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</si>
  <si>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</si>
  <si>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</si>
  <si>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</si>
  <si>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</si>
  <si>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</si>
  <si>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</si>
  <si>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</si>
  <si>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</si>
  <si>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</si>
  <si>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</si>
  <si>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</si>
  <si>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</si>
  <si>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</si>
  <si>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</si>
  <si>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</si>
  <si>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</si>
  <si>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</si>
  <si>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</si>
  <si>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</si>
  <si>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</si>
  <si>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</si>
  <si>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</si>
  <si>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</si>
  <si>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</si>
  <si>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</si>
  <si>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</si>
  <si>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</si>
  <si>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</si>
  <si>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</si>
  <si>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</si>
  <si>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</si>
  <si>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</si>
  <si>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</si>
  <si>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</si>
  <si>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</si>
  <si>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</si>
  <si>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</si>
  <si>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</si>
  <si>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</si>
  <si>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</si>
  <si>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</si>
  <si>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</si>
  <si>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</si>
  <si>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</si>
  <si>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</si>
  <si>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</si>
  <si>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</si>
  <si>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</si>
  <si>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</si>
  <si>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</si>
  <si>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</si>
  <si>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</si>
  <si>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</si>
  <si>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</si>
  <si>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</si>
  <si>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</si>
  <si>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</si>
  <si>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</si>
  <si>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</si>
  <si>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</si>
  <si>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</si>
  <si>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</si>
  <si>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</si>
  <si>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</si>
  <si>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</si>
  <si>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</si>
  <si>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</si>
  <si>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</si>
  <si>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</si>
  <si>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</si>
  <si>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</si>
  <si>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</si>
  <si>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</si>
  <si>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</si>
  <si>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</si>
  <si>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</si>
  <si>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</si>
  <si>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</si>
  <si>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</si>
  <si>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</si>
  <si>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</si>
  <si>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</si>
  <si>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</si>
  <si>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</si>
  <si>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</si>
  <si>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</si>
  <si>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</si>
  <si>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</si>
  <si>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</si>
  <si>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</si>
  <si>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</si>
  <si>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</si>
  <si>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</si>
  <si>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</si>
  <si>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</si>
  <si>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</si>
  <si>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</si>
  <si>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</si>
  <si>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</si>
  <si>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</si>
  <si>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</si>
  <si>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</si>
  <si>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</si>
  <si>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</si>
  <si>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</si>
  <si>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</si>
  <si>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</si>
  <si>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</si>
  <si>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</si>
  <si>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</si>
  <si>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</si>
  <si>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</si>
  <si>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</si>
  <si>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</si>
  <si>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</si>
  <si>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</si>
  <si>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</si>
  <si>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</si>
  <si>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</si>
  <si>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</si>
  <si>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</si>
  <si>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</si>
  <si>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</si>
  <si>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</si>
  <si>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</si>
  <si>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</si>
  <si>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</si>
  <si>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</si>
  <si>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</si>
  <si>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</si>
  <si>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</si>
  <si>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</si>
  <si>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</si>
  <si>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</si>
  <si>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</si>
  <si>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</si>
  <si>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</si>
  <si>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</si>
  <si>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</si>
  <si>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</si>
  <si>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</si>
  <si>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</si>
  <si>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</si>
  <si>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</si>
  <si>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</si>
  <si>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</si>
  <si>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</si>
  <si>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</si>
  <si>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</si>
  <si>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</si>
  <si>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</si>
  <si>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</si>
  <si>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</si>
  <si>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</si>
  <si>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</si>
  <si>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</si>
  <si>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</si>
  <si>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</si>
  <si>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</si>
  <si>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</si>
  <si>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</si>
  <si>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</si>
  <si>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</si>
  <si>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</si>
  <si>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</si>
  <si>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</si>
  <si>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</si>
  <si>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</si>
  <si>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</si>
  <si>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</si>
  <si>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</si>
  <si>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</si>
  <si>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</si>
  <si>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</si>
  <si>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</si>
  <si>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</si>
  <si>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</si>
  <si>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</si>
  <si>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</si>
  <si>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</si>
  <si>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</si>
  <si>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</si>
  <si>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</si>
  <si>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</si>
  <si>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</si>
  <si>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</si>
  <si>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</si>
  <si>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</si>
  <si>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</si>
  <si>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</si>
  <si>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</si>
  <si>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</si>
  <si>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</si>
  <si>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</si>
  <si>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</si>
  <si>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</si>
  <si>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</si>
  <si>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</si>
  <si>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</si>
  <si>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</si>
  <si>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</si>
  <si>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</si>
  <si>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</si>
  <si>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</si>
  <si>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</si>
  <si>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</si>
  <si>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</si>
  <si>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</si>
  <si>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</si>
  <si>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</si>
  <si>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</si>
  <si>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</si>
  <si>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</si>
  <si>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</si>
  <si>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</si>
  <si>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</si>
  <si>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</si>
  <si>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</si>
  <si>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</si>
  <si>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</si>
  <si>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</si>
  <si>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</si>
  <si>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</si>
  <si>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</si>
  <si>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</si>
  <si>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</si>
  <si>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</si>
  <si>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</si>
  <si>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</si>
  <si>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</si>
  <si>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</si>
  <si>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</si>
  <si>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</si>
  <si>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</si>
  <si>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</si>
  <si>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</si>
  <si>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</si>
  <si>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</si>
  <si>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</si>
  <si>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</si>
  <si>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</si>
  <si>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</si>
  <si>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</si>
  <si>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</si>
  <si>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</si>
  <si>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</si>
  <si>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</si>
  <si>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</si>
  <si>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</si>
  <si>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</si>
  <si>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</si>
  <si>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</si>
  <si>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</si>
  <si>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</si>
  <si>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</si>
  <si>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</si>
  <si>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</si>
  <si>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</si>
  <si>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</si>
  <si>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</si>
  <si>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</si>
  <si>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</si>
  <si>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</si>
  <si>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</si>
  <si>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</si>
  <si>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</si>
  <si>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</si>
  <si>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</si>
  <si>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</si>
  <si>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</si>
  <si>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</si>
  <si>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</si>
  <si>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</si>
  <si>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</si>
  <si>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</si>
  <si>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</si>
  <si>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</si>
  <si>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</si>
  <si>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</si>
  <si>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</si>
  <si>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</si>
  <si>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</si>
  <si>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</si>
  <si>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</si>
  <si>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</si>
  <si>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</si>
  <si>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</si>
  <si>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</si>
  <si>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</si>
  <si>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</si>
  <si>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</si>
  <si>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</si>
  <si>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</si>
  <si>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</si>
  <si>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</si>
  <si>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</si>
  <si>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</si>
  <si>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</si>
  <si>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</si>
  <si>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</si>
  <si>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</si>
  <si>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</si>
  <si>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</si>
  <si>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</si>
  <si>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</si>
  <si>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</si>
  <si>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</si>
  <si>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</si>
  <si>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</si>
  <si>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</si>
  <si>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</si>
  <si>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</si>
  <si>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</si>
  <si>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</si>
  <si>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</si>
  <si>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</si>
  <si>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</si>
  <si>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</si>
  <si>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</si>
  <si>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</si>
  <si>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</si>
  <si>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</si>
  <si>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</si>
  <si>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</si>
  <si>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</si>
  <si>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</si>
  <si>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</si>
  <si>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</si>
  <si>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</si>
  <si>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</si>
  <si>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</si>
  <si>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</si>
  <si>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</si>
  <si>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</si>
  <si>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</si>
  <si>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</si>
  <si>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</si>
  <si>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</si>
  <si>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</si>
  <si>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</si>
  <si>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</si>
  <si>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</si>
  <si>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</si>
  <si>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</si>
  <si>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</si>
  <si>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</si>
  <si>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</si>
  <si>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</si>
  <si>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</si>
  <si>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</si>
  <si>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</si>
  <si>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</si>
  <si>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</si>
  <si>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</si>
  <si>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</si>
  <si>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</si>
  <si>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</si>
  <si>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</si>
  <si>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</si>
  <si>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</si>
  <si>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</si>
  <si>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</si>
  <si>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</si>
  <si>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</si>
  <si>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</si>
  <si>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</si>
  <si>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</si>
  <si>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</si>
  <si>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</si>
  <si>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</si>
  <si>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</si>
  <si>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</si>
  <si>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</si>
  <si>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</si>
  <si>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</si>
  <si>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</si>
  <si>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</si>
  <si>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</si>
  <si>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</si>
  <si>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</si>
  <si>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</si>
  <si>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</si>
  <si>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</si>
  <si>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</si>
  <si>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</si>
  <si>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</si>
  <si>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</si>
  <si>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</si>
  <si>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</si>
  <si>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</si>
  <si>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</si>
  <si>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</si>
  <si>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</si>
  <si>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</si>
  <si>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</si>
  <si>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</si>
  <si>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</si>
  <si>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</si>
  <si>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</si>
  <si>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</si>
  <si>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</si>
  <si>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</si>
  <si>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</si>
  <si>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</si>
  <si>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</si>
  <si>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</si>
  <si>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</si>
  <si>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</si>
  <si>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</si>
  <si>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</si>
  <si>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</si>
  <si>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</si>
  <si>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</si>
  <si>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</si>
  <si>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</si>
  <si>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</si>
  <si>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</si>
  <si>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</si>
  <si>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</si>
  <si>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</si>
  <si>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</si>
  <si>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</si>
  <si>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</si>
  <si>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</si>
  <si>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</si>
  <si>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</si>
  <si>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</si>
  <si>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</si>
  <si>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</si>
  <si>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</si>
  <si>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</si>
  <si>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</si>
  <si>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</si>
  <si>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</si>
  <si>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</si>
  <si>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</si>
  <si>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</si>
  <si>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</si>
  <si>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</si>
  <si>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</si>
  <si>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</si>
  <si>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</si>
  <si>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</si>
  <si>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</si>
  <si>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</si>
  <si>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</si>
  <si>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</si>
  <si>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</si>
  <si>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</si>
  <si>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</si>
  <si>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</si>
  <si>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</si>
  <si>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</si>
  <si>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</si>
  <si>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</si>
  <si>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</si>
  <si>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</si>
  <si>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</si>
  <si>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</si>
  <si>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</si>
  <si>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</si>
  <si>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</si>
  <si>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</si>
  <si>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</si>
  <si>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</si>
  <si>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</si>
  <si>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</si>
  <si>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</si>
  <si>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</si>
  <si>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</si>
  <si>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</si>
  <si>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</si>
  <si>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</si>
  <si>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</si>
  <si>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</si>
  <si>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</si>
  <si>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</si>
  <si>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</si>
  <si>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</si>
  <si>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</si>
  <si>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</si>
  <si>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</si>
  <si>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</si>
  <si>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</si>
  <si>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</si>
  <si>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</si>
  <si>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</si>
  <si>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</si>
  <si>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</si>
  <si>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</si>
  <si>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</si>
  <si>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</si>
  <si>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</si>
  <si>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</si>
  <si>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</si>
  <si>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</si>
  <si>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</si>
  <si>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</si>
  <si>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</si>
  <si>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</si>
  <si>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</si>
  <si>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</si>
  <si>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</si>
  <si>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</si>
  <si>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</si>
  <si>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</si>
  <si>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</si>
  <si>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</si>
  <si>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</si>
  <si>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</si>
  <si>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</si>
  <si>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</si>
  <si>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</si>
  <si>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</si>
  <si>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</si>
  <si>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</si>
  <si>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</si>
  <si>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</si>
  <si>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</si>
  <si>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</si>
  <si>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</si>
  <si>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</si>
  <si>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</si>
  <si>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</si>
  <si>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</si>
  <si>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</si>
  <si>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</si>
  <si>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</si>
  <si>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</si>
  <si>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</si>
  <si>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</si>
  <si>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</si>
  <si>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</si>
  <si>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</si>
  <si>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</si>
  <si>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</si>
  <si>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</si>
  <si>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</si>
  <si>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</si>
  <si>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</si>
  <si>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</si>
  <si>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</si>
  <si>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</si>
  <si>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</si>
  <si>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</si>
  <si>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</si>
  <si>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</si>
  <si>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</si>
  <si>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</si>
  <si>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</si>
  <si>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</si>
  <si>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</si>
  <si>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</si>
  <si>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</si>
  <si>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</si>
  <si>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</si>
  <si>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</si>
  <si>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</si>
  <si>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</si>
  <si>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</si>
  <si>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</si>
  <si>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</si>
  <si>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</si>
  <si>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</si>
  <si>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</si>
  <si>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</si>
  <si>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</si>
  <si>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</si>
  <si>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</si>
  <si>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</si>
  <si>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</si>
  <si>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</si>
  <si>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</si>
  <si>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</si>
  <si>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</si>
  <si>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</si>
  <si>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</si>
  <si>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</si>
  <si>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</si>
  <si>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</si>
  <si>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</si>
  <si>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</si>
  <si>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</si>
  <si>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</si>
  <si>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</si>
  <si>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</si>
  <si>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</si>
  <si>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</si>
  <si>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</si>
  <si>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</si>
  <si>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</si>
  <si>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</si>
  <si>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</si>
  <si>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</si>
  <si>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</si>
  <si>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</si>
  <si>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</si>
  <si>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</si>
  <si>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</si>
  <si>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</si>
  <si>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</si>
  <si>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</si>
  <si>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</si>
  <si>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</si>
  <si>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</si>
  <si>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</si>
  <si>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</si>
  <si>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</si>
  <si>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</si>
  <si>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</si>
  <si>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</si>
  <si>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</si>
  <si>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</si>
  <si>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</si>
  <si>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</si>
  <si>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</si>
  <si>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</si>
  <si>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</si>
  <si>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</si>
  <si>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</si>
  <si>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</si>
  <si>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</si>
  <si>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</si>
  <si>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</si>
  <si>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</si>
  <si>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</si>
  <si>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</si>
  <si>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</si>
  <si>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</si>
  <si>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</si>
  <si>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</si>
  <si>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</si>
  <si>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</si>
  <si>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</si>
  <si>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</si>
  <si>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</si>
  <si>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</si>
  <si>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</si>
  <si>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</si>
  <si>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</si>
  <si>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</si>
  <si>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</si>
  <si>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</si>
  <si>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</si>
  <si>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</si>
  <si>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</si>
  <si>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</si>
  <si>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</si>
  <si>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</si>
  <si>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</si>
  <si>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</si>
  <si>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</si>
  <si>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</si>
  <si>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</si>
  <si>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</si>
  <si>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</si>
  <si>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</si>
  <si>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</si>
  <si>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</si>
  <si>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</si>
  <si>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</si>
  <si>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</si>
  <si>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</si>
  <si>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</si>
  <si>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</si>
  <si>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</si>
  <si>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</si>
  <si>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</si>
  <si>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</si>
  <si>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</si>
  <si>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</si>
  <si>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</si>
  <si>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</si>
  <si>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</si>
  <si>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</si>
  <si>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</si>
  <si>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</si>
  <si>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</si>
  <si>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</si>
  <si>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</si>
  <si>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</si>
  <si>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</si>
  <si>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</si>
  <si>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</si>
  <si>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</si>
  <si>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</si>
  <si>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</si>
  <si>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</si>
  <si>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</si>
  <si>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</si>
  <si>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</si>
  <si>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</si>
  <si>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</si>
  <si>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</si>
  <si>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</si>
  <si>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</si>
  <si>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</si>
  <si>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</si>
  <si>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</si>
  <si>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</si>
  <si>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</si>
  <si>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</si>
  <si>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</si>
  <si>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</si>
  <si>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</si>
  <si>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</si>
  <si>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</si>
  <si>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</si>
  <si>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</si>
  <si>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</si>
  <si>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</si>
  <si>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</si>
  <si>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</si>
  <si>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</si>
  <si>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</si>
  <si>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</si>
  <si>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</si>
  <si>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</si>
  <si>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</si>
  <si>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</si>
  <si>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</si>
  <si>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</si>
  <si>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</si>
  <si>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</si>
  <si>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</si>
  <si>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</si>
  <si>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</si>
  <si>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</si>
  <si>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</si>
  <si>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</si>
  <si>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</si>
  <si>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</si>
  <si>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</si>
  <si>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</si>
  <si>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</si>
  <si>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</si>
  <si>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</si>
  <si>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</si>
  <si>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</si>
  <si>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</si>
  <si>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</si>
  <si>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</si>
  <si>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</si>
  <si>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</si>
  <si>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</si>
  <si>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</si>
  <si>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</si>
  <si>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</si>
  <si>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</si>
  <si>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</si>
  <si>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</si>
  <si>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</si>
  <si>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</si>
  <si>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</si>
  <si>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</si>
  <si>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</si>
  <si>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</si>
  <si>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</si>
  <si>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</si>
  <si>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</si>
  <si>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</si>
  <si>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</si>
  <si>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</si>
  <si>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</si>
  <si>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</si>
  <si>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</si>
  <si>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</si>
  <si>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</si>
  <si>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</si>
  <si>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</si>
  <si>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</si>
  <si>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</si>
  <si>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</si>
  <si>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</si>
  <si>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</si>
  <si>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</si>
  <si>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</si>
  <si>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</si>
  <si>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</si>
  <si>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</si>
  <si>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</si>
  <si>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</si>
  <si>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</si>
  <si>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</si>
  <si>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</si>
  <si>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</si>
  <si>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</si>
  <si>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</si>
  <si>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</si>
  <si>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</si>
  <si>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</si>
  <si>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</si>
  <si>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</si>
  <si>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</si>
  <si>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</si>
  <si>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</si>
  <si>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</si>
  <si>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</si>
  <si>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</si>
  <si>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</si>
  <si>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</si>
  <si>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</si>
  <si>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</si>
  <si>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</si>
  <si>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</si>
  <si>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</si>
  <si>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</si>
  <si>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</si>
  <si>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</si>
  <si>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</si>
  <si>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</si>
  <si>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</si>
  <si>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</si>
  <si>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</si>
  <si>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</si>
  <si>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</si>
  <si>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</si>
  <si>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</si>
  <si>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</si>
  <si>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</si>
  <si>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</si>
  <si>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</si>
  <si>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</si>
  <si>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</si>
  <si>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</si>
  <si>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</si>
  <si>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</si>
  <si>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</si>
  <si>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</si>
  <si>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</si>
  <si>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</si>
  <si>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</si>
  <si>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</si>
  <si>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</si>
  <si>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</si>
  <si>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</si>
  <si>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</si>
  <si>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</si>
  <si>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</si>
  <si>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</si>
  <si>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</si>
  <si>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</si>
  <si>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</si>
  <si>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</si>
  <si>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</si>
  <si>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</si>
  <si>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</si>
  <si>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</si>
  <si>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</si>
  <si>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</si>
  <si>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</si>
  <si>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</si>
  <si>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</si>
  <si>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</si>
  <si>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</si>
  <si>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</si>
  <si>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</si>
  <si>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</si>
  <si>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</si>
  <si>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</si>
  <si>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</si>
  <si>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</si>
  <si>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</si>
  <si>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</si>
  <si>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</si>
  <si>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</si>
  <si>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</si>
  <si>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</si>
  <si>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</si>
  <si>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</si>
  <si>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</si>
  <si>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</si>
  <si>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</si>
  <si>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</si>
  <si>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</si>
  <si>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</si>
  <si>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</si>
  <si>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</si>
  <si>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</si>
  <si>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</si>
  <si>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</si>
  <si>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</si>
  <si>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</si>
  <si>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</si>
  <si>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</si>
  <si>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</si>
  <si>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</si>
  <si>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</si>
  <si>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</si>
  <si>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</si>
  <si>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</si>
  <si>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</si>
  <si>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</si>
  <si>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</si>
  <si>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</si>
  <si>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</si>
  <si>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</si>
  <si>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</si>
  <si>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</si>
  <si>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</si>
  <si>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</si>
  <si>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</si>
  <si>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</si>
  <si>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</si>
  <si>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</si>
  <si>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</si>
  <si>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</si>
  <si>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</si>
  <si>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</si>
  <si>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</si>
  <si>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</si>
  <si>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</si>
  <si>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</si>
  <si>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</si>
  <si>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</si>
  <si>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</si>
  <si>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</si>
  <si>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</si>
  <si>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</si>
  <si>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</si>
  <si>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</si>
  <si>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</si>
  <si>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</si>
  <si>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</si>
  <si>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</si>
  <si>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</si>
  <si>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</si>
  <si>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</si>
  <si>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</si>
  <si>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</si>
  <si>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</si>
  <si>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</si>
  <si>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</si>
  <si>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</si>
  <si>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</si>
  <si>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</si>
  <si>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</si>
  <si>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</si>
  <si>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</si>
  <si>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</si>
  <si>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</si>
  <si>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</si>
  <si>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</si>
  <si>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</si>
  <si>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</si>
  <si>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</si>
  <si>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</si>
  <si>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</si>
  <si>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</si>
  <si>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</si>
  <si>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</si>
  <si>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</si>
  <si>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</si>
  <si>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</si>
  <si>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</si>
  <si>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</si>
  <si>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</si>
  <si>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</si>
  <si>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</si>
  <si>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</si>
  <si>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</si>
  <si>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</si>
  <si>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</si>
  <si>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</si>
  <si>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</si>
  <si>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</si>
  <si>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</si>
  <si>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</si>
  <si>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</si>
  <si>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</si>
  <si>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</si>
  <si>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</si>
  <si>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</si>
  <si>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</si>
  <si>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</si>
  <si>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</si>
  <si>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</si>
  <si>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</si>
  <si>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</si>
  <si>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</si>
  <si>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</si>
  <si>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</si>
  <si>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</si>
  <si>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</si>
  <si>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</si>
  <si>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</si>
  <si>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</si>
  <si>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</si>
  <si>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</si>
  <si>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</si>
  <si>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</si>
  <si>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</si>
  <si>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</si>
  <si>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</si>
  <si>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</si>
  <si>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</si>
  <si>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</si>
  <si>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</si>
  <si>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</si>
  <si>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</si>
  <si>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</si>
  <si>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</si>
  <si>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</si>
  <si>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</si>
  <si>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</si>
  <si>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</si>
  <si>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</si>
  <si>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</si>
  <si>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</si>
  <si>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</si>
  <si>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</si>
  <si>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</si>
  <si>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</si>
  <si>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</si>
  <si>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</si>
  <si>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</si>
  <si>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</si>
  <si>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</si>
  <si>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</si>
  <si>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</si>
  <si>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</si>
  <si>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</si>
  <si>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</si>
  <si>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</si>
  <si>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</si>
  <si>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</si>
  <si>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</si>
  <si>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</si>
  <si>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</si>
  <si>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</si>
  <si>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</si>
  <si>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</si>
  <si>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</si>
  <si>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</si>
  <si>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</si>
  <si>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</si>
  <si>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</si>
  <si>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</si>
  <si>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</si>
  <si>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</si>
  <si>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</si>
  <si>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</si>
  <si>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</si>
  <si>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</si>
  <si>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</si>
  <si>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</si>
  <si>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</si>
  <si>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</si>
  <si>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</si>
  <si>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</si>
  <si>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</si>
  <si>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</si>
  <si>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</si>
  <si>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</si>
  <si>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</si>
  <si>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</si>
  <si>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</si>
  <si>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</si>
  <si>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</si>
  <si>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</si>
  <si>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</si>
  <si>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</si>
  <si>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</si>
  <si>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</si>
  <si>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</si>
  <si>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</si>
  <si>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</si>
  <si>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</si>
  <si>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</si>
  <si>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</si>
  <si>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</si>
  <si>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</si>
  <si>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</si>
  <si>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</si>
  <si>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</si>
  <si>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</si>
  <si>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</si>
  <si>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</si>
  <si>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</si>
  <si>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</si>
  <si>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</si>
  <si>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</si>
  <si>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</si>
  <si>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</si>
  <si>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</si>
  <si>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</si>
  <si>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</si>
  <si>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</si>
  <si>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</si>
  <si>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</si>
  <si>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</si>
  <si>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</si>
  <si>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</si>
  <si>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</si>
  <si>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</si>
  <si>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</si>
  <si>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</si>
  <si>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</si>
  <si>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</si>
  <si>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</si>
  <si>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</si>
  <si>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</si>
  <si>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</si>
  <si>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</si>
  <si>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</si>
  <si>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</si>
  <si>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</si>
  <si>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</si>
  <si>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</si>
  <si>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</si>
  <si>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</si>
  <si>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</si>
  <si>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</si>
  <si>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</si>
  <si>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</si>
  <si>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</si>
  <si>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</si>
  <si>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</si>
  <si>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</si>
  <si>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</si>
  <si>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</si>
  <si>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</si>
  <si>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</si>
  <si>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</si>
  <si>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</si>
  <si>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</si>
  <si>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</si>
  <si>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</si>
  <si>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</si>
  <si>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</si>
  <si>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</si>
  <si>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</si>
  <si>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</si>
  <si>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</si>
  <si>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</si>
  <si>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</si>
  <si>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</si>
  <si>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</si>
  <si>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</si>
  <si>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</si>
  <si>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</si>
  <si>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</si>
  <si>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</si>
  <si>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</si>
  <si>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</si>
  <si>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</si>
  <si>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</si>
  <si>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</si>
  <si>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</si>
  <si>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</si>
  <si>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</si>
  <si>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</si>
  <si>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</si>
  <si>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</si>
  <si>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</si>
  <si>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</si>
  <si>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</si>
  <si>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</si>
  <si>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</si>
  <si>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</si>
  <si>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</si>
  <si>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</si>
  <si>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</si>
  <si>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</si>
  <si>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</si>
  <si>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</si>
  <si>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</si>
  <si>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</si>
  <si>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</si>
  <si>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</si>
  <si>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</si>
  <si>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</si>
  <si>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</si>
  <si>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</si>
  <si>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</si>
  <si>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</si>
  <si>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</si>
  <si>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</si>
  <si>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</si>
  <si>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</si>
  <si>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</si>
  <si>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</si>
  <si>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</si>
  <si>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</si>
  <si>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</si>
  <si>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</si>
  <si>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</si>
  <si>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</si>
  <si>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</si>
  <si>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</si>
  <si>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</si>
  <si>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</si>
  <si>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</si>
  <si>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</si>
  <si>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</si>
  <si>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</si>
  <si>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</si>
  <si>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</si>
  <si>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</si>
  <si>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</si>
  <si>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</si>
  <si>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</si>
  <si>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</si>
  <si>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</si>
  <si>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</si>
  <si>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</si>
  <si>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</si>
  <si>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</si>
  <si>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</si>
  <si>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</si>
  <si>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</si>
  <si>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</si>
  <si>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</si>
  <si>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</si>
  <si>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</si>
  <si>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</si>
  <si>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</si>
  <si>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</si>
  <si>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</si>
  <si>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</si>
  <si>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</si>
  <si>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</si>
  <si>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</si>
  <si>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</si>
  <si>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</si>
  <si>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</si>
  <si>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</si>
  <si>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</si>
  <si>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</si>
  <si>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</si>
  <si>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</si>
  <si>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</si>
  <si>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</si>
  <si>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</si>
  <si>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</si>
  <si>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</si>
  <si>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</si>
  <si>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</si>
  <si>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</si>
  <si>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</si>
  <si>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</si>
  <si>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</si>
  <si>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</si>
  <si>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</si>
  <si>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</si>
  <si>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</si>
  <si>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</si>
  <si>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</si>
  <si>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</si>
  <si>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</si>
  <si>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</si>
  <si>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</si>
  <si>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</si>
  <si>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</si>
  <si>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</si>
  <si>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</si>
  <si>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</si>
  <si>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</si>
  <si>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</si>
  <si>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</si>
  <si>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</si>
  <si>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</si>
  <si>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</si>
  <si>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</si>
  <si>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</si>
  <si>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</si>
  <si>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</si>
  <si>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</si>
  <si>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</si>
  <si>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</si>
  <si>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</si>
  <si>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</si>
  <si>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</si>
  <si>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</si>
  <si>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</si>
  <si>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</si>
  <si>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</si>
  <si>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</si>
  <si>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</si>
  <si>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</si>
  <si>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</si>
  <si>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</si>
  <si>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</si>
  <si>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</si>
  <si>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</si>
  <si>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</si>
  <si>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</si>
  <si>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</si>
  <si>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</si>
  <si>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</si>
  <si>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</si>
  <si>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</si>
  <si>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</si>
  <si>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</si>
  <si>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</si>
  <si>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</si>
  <si>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</si>
  <si>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</si>
  <si>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</si>
  <si>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</si>
  <si>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</si>
  <si>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</si>
  <si>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</si>
  <si>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</si>
  <si>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</si>
  <si>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</si>
  <si>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</si>
  <si>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</si>
  <si>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</si>
  <si>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</si>
  <si>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</si>
  <si>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</si>
  <si>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</si>
  <si>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</si>
  <si>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</si>
  <si>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</si>
  <si>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</si>
  <si>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</si>
  <si>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</si>
  <si>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</si>
  <si>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</si>
  <si>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</si>
  <si>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</si>
  <si>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</si>
  <si>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</si>
  <si>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</si>
  <si>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</si>
  <si>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</si>
  <si>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</si>
  <si>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</si>
  <si>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</si>
  <si>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</si>
  <si>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</si>
  <si>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</si>
  <si>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</si>
  <si>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</si>
  <si>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</si>
  <si>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</si>
  <si>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</si>
  <si>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</si>
  <si>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</si>
  <si>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</si>
  <si>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</si>
  <si>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</si>
  <si>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</si>
  <si>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</si>
  <si>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</si>
  <si>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</si>
  <si>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</si>
  <si>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</si>
  <si>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</si>
  <si>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</si>
  <si>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</si>
  <si>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</si>
  <si>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</si>
  <si>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</si>
  <si>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</si>
  <si>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</si>
  <si>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</si>
  <si>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</si>
  <si>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</si>
  <si>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</si>
  <si>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</si>
  <si>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</si>
  <si>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</si>
  <si>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</si>
  <si>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</si>
  <si>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</si>
  <si>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</si>
  <si>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</si>
  <si>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</si>
  <si>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</si>
  <si>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</si>
  <si>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</si>
  <si>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</si>
  <si>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</si>
  <si>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</si>
  <si>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</si>
  <si>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</si>
  <si>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</si>
  <si>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</si>
  <si>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</si>
  <si>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</si>
  <si>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</si>
  <si>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</si>
  <si>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</si>
  <si>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</si>
  <si>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</si>
  <si>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</si>
  <si>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</si>
  <si>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</si>
  <si>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</si>
  <si>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</si>
  <si>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</si>
  <si>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</si>
  <si>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</si>
  <si>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</si>
  <si>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</si>
  <si>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</si>
  <si>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</si>
  <si>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</si>
  <si>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</si>
  <si>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</si>
  <si>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</si>
  <si>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</si>
  <si>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</si>
  <si>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</si>
  <si>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</si>
  <si>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</si>
  <si>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</si>
  <si>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</si>
  <si>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</si>
  <si>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</si>
  <si>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</si>
  <si>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</si>
  <si>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</si>
  <si>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</si>
  <si>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</si>
  <si>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</si>
  <si>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</si>
  <si>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</si>
  <si>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</si>
  <si>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</si>
  <si>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</si>
  <si>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</si>
  <si>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</si>
  <si>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</si>
  <si>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</si>
  <si>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</si>
  <si>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</si>
  <si>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</si>
  <si>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</si>
  <si>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</si>
  <si>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</si>
  <si>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</si>
  <si>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</si>
  <si>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</si>
  <si>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</si>
  <si>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</si>
  <si>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</si>
  <si>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</si>
  <si>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</si>
  <si>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</si>
  <si>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</si>
  <si>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</si>
  <si>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</si>
  <si>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</si>
  <si>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</si>
  <si>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</si>
  <si>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</si>
  <si>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</si>
  <si>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</si>
  <si>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</si>
  <si>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</si>
  <si>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</si>
  <si>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</si>
  <si>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</si>
  <si>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</si>
  <si>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</si>
  <si>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</si>
  <si>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</si>
  <si>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</si>
  <si>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</si>
  <si>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</si>
  <si>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</si>
  <si>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</si>
  <si>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</si>
  <si>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</si>
  <si>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</si>
  <si>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</si>
  <si>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</si>
  <si>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</si>
  <si>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</si>
  <si>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</si>
  <si>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</si>
  <si>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</si>
  <si>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</si>
  <si>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</si>
  <si>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</si>
  <si>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</si>
  <si>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</si>
  <si>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</si>
  <si>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</si>
  <si>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</si>
  <si>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</si>
  <si>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</si>
  <si>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</si>
  <si>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</si>
  <si>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</si>
  <si>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</si>
  <si>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</si>
  <si>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</si>
  <si>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</si>
  <si>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</si>
  <si>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</si>
  <si>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</si>
  <si>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</si>
  <si>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</si>
  <si>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</si>
  <si>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</si>
  <si>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</si>
  <si>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</si>
  <si>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</si>
  <si>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</si>
  <si>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</si>
  <si>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</si>
  <si>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</si>
  <si>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</si>
  <si>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</si>
  <si>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</si>
  <si>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</si>
  <si>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</si>
  <si>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</si>
  <si>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</si>
  <si>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</si>
  <si>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</si>
  <si>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</si>
  <si>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</si>
  <si>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</si>
  <si>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</si>
  <si>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</si>
  <si>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</si>
  <si>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</si>
  <si>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</si>
  <si>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</si>
  <si>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</si>
  <si>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</si>
  <si>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</si>
  <si>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</si>
  <si>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</si>
  <si>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</si>
  <si>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</si>
  <si>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</si>
  <si>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</si>
  <si>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</si>
  <si>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</si>
  <si>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</si>
  <si>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</si>
  <si>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</si>
  <si>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</si>
  <si>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</si>
  <si>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</si>
  <si>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</si>
  <si>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</si>
  <si>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</si>
  <si>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</si>
  <si>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</si>
  <si>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</si>
  <si>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</si>
  <si>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</si>
  <si>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</si>
  <si>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</si>
  <si>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</si>
  <si>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</si>
  <si>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</si>
  <si>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</si>
  <si>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</si>
  <si>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</si>
  <si>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</si>
  <si>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</si>
  <si>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</si>
  <si>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</si>
  <si>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</si>
  <si>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</si>
  <si>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</si>
  <si>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</si>
  <si>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</si>
  <si>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</si>
  <si>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</si>
  <si>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</si>
  <si>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</si>
  <si>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</si>
  <si>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</si>
  <si>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</si>
  <si>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</si>
  <si>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</si>
  <si>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</si>
  <si>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</si>
  <si>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</si>
  <si>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</si>
  <si>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</si>
  <si>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</si>
  <si>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</si>
  <si>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</si>
  <si>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</si>
  <si>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</si>
  <si>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</si>
  <si>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</si>
  <si>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</si>
  <si>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</si>
  <si>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</si>
  <si>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</si>
  <si>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</si>
  <si>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</si>
  <si>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</si>
  <si>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</si>
  <si>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</si>
  <si>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</si>
  <si>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</si>
  <si>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</si>
  <si>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</si>
  <si>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</si>
  <si>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</si>
  <si>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</si>
  <si>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</si>
  <si>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</si>
  <si>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</si>
  <si>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</si>
  <si>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</si>
  <si>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</si>
  <si>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</si>
  <si>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</si>
  <si>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</si>
  <si>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</si>
  <si>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</si>
  <si>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</si>
  <si>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</si>
  <si>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</si>
  <si>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</si>
  <si>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</si>
  <si>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</si>
  <si>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</si>
  <si>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</si>
  <si>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</si>
  <si>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</si>
  <si>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</si>
  <si>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</si>
  <si>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</si>
  <si>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</si>
  <si>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</si>
  <si>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</si>
  <si>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</si>
  <si>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</si>
  <si>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</si>
  <si>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</si>
  <si>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</si>
  <si>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</si>
  <si>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</si>
  <si>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</si>
  <si>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</si>
  <si>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</si>
  <si>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</si>
  <si>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</si>
  <si>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</si>
  <si>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</si>
  <si>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</si>
  <si>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</si>
  <si>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</si>
  <si>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</si>
  <si>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</si>
  <si>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</si>
  <si>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</si>
  <si>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</si>
  <si>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</si>
  <si>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</si>
  <si>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</si>
  <si>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</si>
  <si>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</si>
  <si>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</si>
  <si>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</si>
  <si>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</si>
  <si>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</si>
  <si>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</si>
  <si>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</si>
  <si>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</si>
  <si>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</si>
  <si>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</si>
  <si>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</si>
  <si>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</si>
  <si>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</si>
  <si>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</si>
  <si>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</si>
  <si>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</si>
  <si>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</si>
  <si>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</si>
  <si>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</si>
  <si>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</si>
  <si>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</si>
  <si>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</si>
  <si>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</si>
  <si>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</si>
  <si>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</si>
  <si>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</si>
  <si>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</si>
  <si>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</si>
  <si>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</si>
  <si>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</si>
  <si>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</si>
  <si>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</si>
  <si>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</si>
  <si>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</si>
  <si>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</si>
  <si>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</si>
  <si>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</si>
  <si>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</si>
  <si>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</si>
  <si>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</si>
  <si>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</si>
  <si>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</si>
  <si>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</si>
  <si>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</si>
  <si>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</si>
  <si>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</si>
  <si>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</si>
  <si>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</si>
  <si>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</si>
  <si>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</si>
  <si>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</si>
  <si>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</si>
  <si>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</si>
  <si>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</si>
  <si>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</si>
  <si>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</si>
  <si>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</si>
  <si>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</si>
  <si>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</si>
  <si>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</si>
  <si>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</si>
  <si>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</si>
  <si>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</si>
  <si>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</si>
  <si>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</si>
  <si>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</si>
  <si>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</si>
  <si>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</si>
  <si>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</si>
  <si>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</si>
  <si>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</si>
  <si>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</si>
  <si>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</si>
  <si>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</si>
  <si>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</si>
  <si>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</si>
  <si>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</si>
  <si>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</si>
  <si>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</si>
  <si>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</si>
  <si>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</si>
  <si>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</si>
  <si>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</si>
  <si>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</si>
  <si>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</si>
  <si>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</si>
  <si>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</si>
  <si>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</si>
  <si>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</si>
  <si>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</si>
  <si>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</si>
  <si>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</si>
  <si>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</si>
  <si>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</si>
  <si>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</si>
  <si>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</si>
  <si>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</si>
  <si>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</si>
  <si>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</si>
  <si>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</si>
  <si>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</si>
  <si>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</si>
  <si>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</si>
  <si>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</si>
  <si>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</si>
  <si>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</si>
  <si>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</si>
  <si>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</si>
  <si>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</si>
  <si>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</si>
  <si>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</si>
  <si>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</si>
  <si>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</si>
  <si>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</si>
  <si>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</si>
  <si>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</si>
  <si>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</si>
  <si>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</si>
  <si>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</si>
  <si>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</si>
  <si>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</si>
  <si>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</si>
  <si>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</si>
  <si>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</si>
  <si>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</si>
  <si>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</si>
  <si>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</si>
  <si>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</si>
  <si>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</si>
  <si>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</si>
  <si>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</si>
  <si>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</si>
  <si>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</si>
  <si>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</si>
  <si>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</si>
  <si>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</si>
  <si>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</si>
  <si>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</si>
  <si>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</si>
  <si>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</si>
  <si>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</si>
  <si>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</si>
  <si>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</si>
  <si>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</si>
  <si>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</si>
  <si>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</si>
  <si>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</si>
  <si>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</si>
  <si>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</si>
  <si>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</si>
  <si>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</si>
  <si>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</si>
  <si>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</si>
  <si>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</si>
  <si>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</si>
  <si>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</si>
  <si>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</si>
  <si>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</si>
  <si>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</si>
  <si>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</si>
  <si>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</si>
  <si>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</si>
  <si>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</si>
  <si>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</si>
  <si>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</si>
  <si>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</si>
  <si>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</si>
  <si>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</si>
  <si>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</si>
  <si>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</si>
  <si>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</si>
  <si>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</si>
  <si>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</si>
  <si>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</si>
  <si>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</si>
  <si>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</si>
  <si>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</si>
  <si>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</si>
  <si>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</si>
  <si>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</si>
  <si>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</si>
  <si>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</si>
  <si>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</si>
  <si>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</si>
  <si>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</si>
  <si>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</si>
  <si>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</si>
  <si>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</si>
  <si>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</si>
  <si>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</si>
  <si>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</si>
  <si>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</si>
  <si>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</si>
  <si>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</si>
  <si>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</si>
  <si>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</si>
  <si>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</si>
  <si>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</si>
  <si>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</si>
  <si>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</si>
  <si>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</si>
  <si>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</si>
  <si>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</si>
  <si>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</si>
  <si>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</si>
  <si>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</si>
  <si>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</si>
  <si>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</si>
  <si>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</si>
  <si>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</si>
  <si>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</si>
  <si>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</si>
  <si>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</si>
  <si>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</si>
  <si>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</si>
  <si>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</si>
  <si>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</si>
  <si>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</si>
  <si>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</si>
  <si>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</si>
  <si>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</si>
  <si>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</si>
  <si>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</si>
  <si>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</si>
  <si>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</si>
  <si>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</si>
  <si>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</si>
  <si>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</si>
  <si>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</si>
  <si>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</si>
  <si>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</si>
  <si>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</si>
  <si>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</si>
  <si>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</si>
  <si>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</si>
  <si>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</si>
  <si>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</si>
  <si>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</si>
  <si>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</si>
  <si>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</si>
  <si>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</si>
  <si>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</si>
  <si>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</si>
  <si>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</si>
  <si>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</si>
  <si>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</si>
  <si>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</si>
  <si>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</si>
  <si>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</si>
  <si>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</si>
  <si>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</si>
  <si>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</si>
  <si>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</si>
  <si>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</si>
  <si>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</si>
  <si>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</si>
  <si>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</si>
  <si>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</si>
  <si>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</si>
  <si>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</si>
  <si>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</si>
  <si>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</si>
  <si>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</si>
  <si>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</si>
  <si>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</si>
  <si>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</si>
  <si>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</si>
  <si>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</si>
  <si>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</si>
  <si>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</si>
  <si>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</si>
  <si>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</si>
  <si>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</si>
  <si>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</si>
  <si>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</si>
  <si>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</si>
  <si>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</si>
  <si>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</si>
  <si>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</si>
  <si>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</si>
  <si>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</si>
  <si>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</si>
  <si>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</si>
  <si>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</si>
  <si>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</si>
  <si>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</si>
  <si>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</si>
  <si>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</si>
  <si>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</si>
  <si>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</si>
  <si>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</si>
  <si>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</si>
  <si>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</si>
  <si>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</si>
  <si>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</si>
  <si>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</si>
  <si>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</si>
  <si>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</si>
  <si>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</si>
  <si>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</si>
  <si>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</si>
  <si>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</si>
  <si>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</si>
  <si>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</si>
  <si>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</si>
  <si>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</si>
  <si>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</si>
  <si>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</si>
  <si>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</si>
  <si>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</si>
  <si>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</si>
  <si>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</si>
  <si>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</si>
  <si>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</si>
  <si>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</si>
  <si>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</si>
  <si>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</si>
  <si>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</si>
  <si>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</si>
  <si>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</si>
  <si>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</si>
  <si>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</si>
  <si>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</si>
  <si>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</si>
  <si>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</si>
  <si>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</si>
  <si>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</si>
  <si>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</si>
  <si>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</si>
  <si>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</si>
  <si>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</si>
  <si>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</si>
  <si>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</si>
  <si>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</si>
  <si>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</si>
  <si>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</si>
  <si>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</si>
  <si>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</si>
  <si>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</si>
  <si>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</si>
  <si>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</si>
  <si>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</si>
  <si>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</si>
  <si>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</si>
  <si>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</si>
  <si>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</si>
  <si>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</si>
  <si>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</si>
  <si>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</si>
  <si>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</si>
  <si>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</si>
  <si>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</si>
  <si>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</si>
  <si>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</si>
  <si>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</si>
  <si>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</si>
  <si>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</si>
  <si>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</si>
  <si>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</si>
  <si>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</si>
  <si>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</si>
  <si>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</si>
  <si>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</si>
  <si>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</si>
  <si>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</si>
  <si>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</si>
  <si>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</si>
  <si>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</si>
  <si>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</si>
  <si>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</si>
  <si>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</si>
  <si>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</si>
  <si>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</si>
  <si>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</si>
  <si>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</si>
  <si>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</si>
  <si>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</si>
  <si>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</si>
  <si>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</si>
  <si>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</si>
  <si>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</si>
  <si>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</si>
  <si>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</si>
  <si>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</si>
  <si>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</si>
  <si>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</si>
  <si>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</si>
  <si>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</si>
  <si>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</si>
  <si>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</si>
  <si>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</si>
  <si>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</si>
  <si>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</si>
  <si>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</si>
  <si>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</si>
  <si>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</si>
  <si>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</si>
  <si>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</si>
  <si>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</si>
  <si>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</si>
  <si>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</si>
  <si>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</si>
  <si>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</si>
  <si>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</si>
  <si>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</si>
  <si>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</si>
  <si>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</si>
  <si>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</si>
  <si>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</si>
  <si>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</si>
  <si>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</si>
  <si>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</si>
  <si>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</si>
  <si>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</si>
  <si>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</si>
  <si>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</si>
  <si>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</si>
  <si>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</si>
  <si>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</si>
  <si>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</si>
  <si>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</si>
  <si>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</si>
  <si>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</si>
  <si>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</si>
  <si>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</si>
  <si>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</si>
  <si>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</si>
  <si>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</si>
  <si>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</si>
  <si>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</si>
  <si>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</si>
  <si>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</si>
  <si>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</si>
  <si>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</si>
  <si>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</si>
  <si>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</si>
  <si>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</si>
  <si>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</si>
  <si>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</si>
  <si>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</si>
  <si>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</si>
  <si>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</si>
  <si>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</si>
  <si>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</si>
  <si>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</si>
  <si>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</si>
  <si>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</si>
  <si>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</si>
  <si>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</si>
  <si>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</si>
  <si>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</si>
  <si>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</si>
  <si>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</si>
  <si>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</si>
  <si>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</si>
  <si>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</si>
  <si>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</si>
  <si>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</si>
  <si>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</si>
  <si>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</si>
  <si>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</si>
  <si>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</si>
  <si>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</si>
  <si>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</si>
  <si>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</si>
  <si>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</si>
  <si>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</si>
  <si>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</si>
  <si>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</si>
  <si>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</si>
  <si>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</si>
  <si>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</si>
  <si>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</si>
  <si>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</si>
  <si>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</si>
  <si>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</si>
  <si>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</si>
  <si>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</si>
  <si>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</si>
  <si>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</si>
  <si>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</si>
  <si>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</si>
  <si>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</si>
  <si>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</si>
  <si>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</si>
  <si>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</si>
  <si>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</si>
  <si>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</si>
  <si>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</si>
  <si>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</si>
  <si>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</si>
  <si>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</si>
  <si>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</si>
  <si>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</si>
  <si>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</si>
  <si>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</si>
  <si>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</si>
  <si>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</si>
  <si>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</si>
  <si>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</si>
  <si>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</si>
  <si>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</si>
  <si>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</si>
  <si>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</si>
  <si>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</si>
  <si>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</si>
  <si>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</si>
  <si>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</si>
  <si>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</si>
  <si>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</si>
  <si>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</si>
  <si>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</si>
  <si>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</si>
  <si>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</si>
  <si>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</si>
  <si>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</si>
  <si>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</si>
  <si>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</si>
  <si>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</si>
  <si>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</si>
  <si>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</si>
  <si>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</si>
  <si>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</si>
  <si>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</si>
  <si>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</si>
  <si>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</si>
  <si>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</si>
  <si>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</si>
  <si>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</si>
  <si>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</si>
  <si>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</si>
  <si>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</si>
  <si>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</si>
  <si>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</si>
  <si>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</si>
  <si>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</si>
  <si>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</si>
  <si>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</si>
  <si>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</si>
  <si>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</si>
  <si>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</si>
  <si>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</si>
  <si>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</si>
  <si>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</si>
  <si>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</si>
  <si>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</si>
  <si>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</si>
  <si>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</si>
  <si>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</si>
  <si>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</si>
  <si>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</si>
  <si>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</si>
  <si>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</si>
  <si>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</si>
  <si>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</si>
  <si>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</si>
  <si>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</si>
  <si>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</si>
  <si>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</si>
  <si>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</si>
  <si>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</si>
  <si>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</si>
  <si>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</si>
  <si>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</si>
  <si>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</si>
  <si>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</si>
  <si>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</si>
  <si>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</si>
  <si>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</si>
  <si>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</si>
  <si>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</si>
  <si>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</si>
  <si>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</si>
  <si>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</si>
  <si>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</si>
  <si>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</si>
  <si>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</si>
  <si>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</si>
  <si>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</si>
  <si>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</si>
  <si>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</si>
  <si>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</si>
  <si>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</si>
  <si>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</si>
  <si>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</si>
  <si>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</si>
  <si>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</si>
  <si>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</si>
  <si>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</si>
  <si>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</si>
  <si>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</si>
  <si>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</si>
  <si>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</si>
  <si>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</si>
  <si>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</si>
  <si>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</si>
  <si>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</si>
  <si>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</si>
  <si>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</si>
  <si>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</si>
  <si>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</si>
  <si>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</si>
  <si>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</si>
  <si>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</si>
  <si>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</si>
  <si>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</si>
  <si>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</si>
  <si>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</si>
  <si>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</si>
  <si>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</si>
  <si>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</si>
  <si>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</si>
  <si>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</si>
  <si>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</si>
  <si>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</si>
  <si>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</si>
  <si>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</si>
  <si>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</si>
  <si>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</si>
  <si>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</si>
  <si>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</si>
  <si>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</si>
  <si>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</si>
  <si>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</si>
  <si>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</si>
  <si>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</si>
  <si>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</si>
  <si>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</si>
  <si>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</si>
  <si>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</si>
  <si>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</si>
  <si>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</si>
  <si>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</si>
  <si>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</si>
  <si>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</si>
  <si>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</si>
  <si>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</si>
  <si>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</si>
  <si>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</si>
  <si>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</si>
  <si>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</si>
  <si>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</si>
  <si>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</si>
  <si>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</si>
  <si>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</si>
  <si>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</si>
  <si>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</si>
  <si>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</si>
  <si>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</si>
  <si>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</si>
  <si>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</si>
  <si>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</si>
  <si>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</si>
  <si>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</si>
  <si>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</si>
  <si>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</si>
  <si>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</si>
  <si>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</si>
  <si>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</si>
  <si>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</si>
  <si>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</si>
  <si>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</si>
  <si>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</si>
  <si>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</si>
  <si>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</si>
  <si>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</si>
  <si>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</si>
  <si>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</si>
  <si>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</si>
  <si>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</si>
  <si>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</si>
  <si>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</si>
  <si>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</si>
  <si>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</si>
  <si>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</si>
  <si>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</si>
  <si>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</si>
  <si>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</si>
  <si>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</si>
  <si>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</si>
  <si>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</si>
  <si>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</si>
  <si>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</si>
  <si>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</si>
  <si>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</si>
  <si>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</si>
  <si>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</si>
  <si>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</si>
  <si>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</si>
  <si>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</si>
  <si>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</si>
  <si>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</si>
  <si>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</si>
  <si>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</si>
  <si>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</si>
  <si>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</si>
  <si>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</si>
  <si>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</si>
  <si>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</si>
  <si>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</si>
  <si>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</si>
  <si>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</si>
  <si>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</si>
  <si>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</si>
  <si>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</si>
  <si>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</si>
  <si>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</si>
  <si>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</si>
  <si>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</si>
  <si>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</si>
  <si>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</si>
  <si>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</si>
  <si>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</si>
  <si>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</si>
  <si>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</si>
  <si>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</si>
  <si>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</si>
  <si>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</si>
  <si>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</si>
  <si>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</si>
  <si>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</si>
  <si>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</si>
  <si>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</si>
  <si>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</si>
  <si>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</si>
  <si>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</si>
  <si>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</si>
  <si>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</si>
  <si>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</si>
  <si>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</si>
  <si>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</si>
  <si>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</si>
  <si>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</si>
  <si>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</si>
  <si>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</si>
  <si>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</si>
  <si>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</si>
  <si>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</si>
  <si>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</si>
  <si>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</si>
  <si>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</si>
  <si>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</si>
  <si>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</si>
  <si>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</si>
  <si>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</si>
  <si>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</si>
  <si>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</si>
  <si>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</si>
  <si>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</si>
  <si>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</si>
  <si>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</si>
  <si>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</si>
  <si>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</si>
  <si>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</si>
  <si>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</si>
  <si>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</si>
  <si>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</si>
  <si>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</si>
  <si>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</si>
  <si>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</si>
  <si>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</si>
  <si>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</si>
  <si>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</si>
  <si>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</si>
  <si>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</si>
  <si>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</si>
  <si>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</si>
  <si>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</si>
  <si>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</si>
  <si>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</si>
  <si>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</si>
  <si>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</si>
  <si>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</si>
  <si>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</si>
  <si>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</si>
  <si>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</si>
  <si>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</si>
  <si>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</si>
  <si>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</si>
  <si>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</si>
  <si>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</si>
  <si>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</si>
  <si>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</si>
  <si>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</si>
  <si>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</si>
  <si>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</si>
  <si>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</si>
  <si>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</si>
  <si>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</si>
  <si>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</si>
  <si>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</si>
  <si>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</si>
  <si>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</si>
  <si>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</si>
  <si>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</si>
  <si>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</si>
  <si>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</si>
  <si>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</si>
  <si>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</si>
  <si>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</si>
  <si>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</si>
  <si>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</si>
  <si>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</si>
  <si>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</si>
  <si>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</si>
  <si>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</si>
  <si>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</si>
  <si>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</si>
  <si>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</si>
  <si>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</si>
  <si>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</si>
  <si>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</si>
  <si>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</si>
  <si>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</si>
  <si>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</si>
  <si>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</si>
  <si>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</si>
  <si>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</si>
  <si>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</si>
  <si>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</si>
  <si>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</si>
  <si>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</si>
  <si>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</si>
  <si>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</si>
  <si>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</si>
  <si>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</si>
  <si>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</si>
  <si>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</si>
  <si>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</si>
  <si>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</si>
  <si>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</si>
  <si>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</si>
  <si>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</si>
  <si>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</si>
  <si>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</si>
  <si>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</si>
  <si>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</si>
  <si>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</si>
  <si>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</si>
  <si>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</si>
  <si>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</si>
  <si>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</si>
  <si>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</si>
  <si>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</si>
  <si>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</si>
  <si>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</si>
  <si>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</si>
  <si>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</si>
  <si>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</si>
  <si>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</si>
  <si>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</si>
  <si>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</si>
  <si>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</si>
  <si>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</si>
  <si>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</si>
  <si>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</si>
  <si>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</si>
  <si>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</si>
  <si>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</si>
  <si>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</si>
  <si>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</si>
  <si>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</si>
  <si>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</si>
  <si>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</si>
  <si>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</si>
  <si>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</si>
  <si>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</si>
  <si>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</si>
  <si>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</si>
  <si>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</si>
  <si>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</si>
  <si>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</si>
  <si>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</si>
  <si>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</si>
  <si>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</si>
  <si>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</si>
  <si>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</si>
  <si>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</si>
  <si>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</si>
  <si>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</si>
  <si>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</si>
  <si>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</si>
  <si>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</si>
  <si>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</si>
  <si>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</si>
  <si>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</si>
  <si>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</si>
  <si>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</si>
  <si>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</si>
  <si>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</si>
  <si>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</si>
  <si>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</si>
  <si>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</si>
  <si>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</si>
  <si>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</si>
  <si>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</si>
  <si>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</si>
  <si>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</si>
  <si>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</si>
  <si>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</si>
  <si>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</si>
  <si>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</si>
  <si>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</si>
  <si>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</si>
  <si>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</si>
  <si>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</si>
  <si>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</si>
  <si>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</si>
  <si>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</si>
  <si>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</si>
  <si>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</si>
  <si>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</si>
  <si>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</si>
  <si>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</si>
  <si>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</si>
  <si>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</si>
  <si>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</si>
  <si>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</si>
  <si>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</si>
  <si>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</si>
  <si>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</si>
  <si>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</si>
  <si>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</si>
  <si>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</si>
  <si>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</si>
  <si>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</si>
  <si>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</si>
  <si>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</si>
  <si>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</si>
  <si>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</si>
  <si>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</si>
  <si>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</si>
  <si>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</si>
  <si>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</si>
  <si>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</si>
  <si>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</si>
  <si>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</si>
  <si>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</si>
  <si>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</si>
  <si>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</si>
  <si>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</si>
  <si>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</si>
  <si>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</si>
  <si>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</si>
  <si>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</si>
  <si>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</si>
  <si>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</si>
  <si>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</si>
  <si>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</si>
  <si>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</si>
  <si>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</si>
  <si>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</si>
  <si>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</si>
  <si>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</si>
  <si>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</si>
  <si>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</si>
  <si>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</si>
  <si>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</si>
  <si>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</si>
  <si>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</si>
  <si>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</si>
  <si>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</si>
  <si>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</si>
  <si>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</si>
  <si>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</si>
  <si>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</si>
  <si>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</si>
  <si>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</si>
  <si>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</si>
  <si>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</si>
  <si>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</si>
  <si>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</si>
  <si>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</si>
  <si>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</si>
  <si>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</si>
  <si>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</si>
  <si>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</si>
  <si>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</si>
  <si>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</si>
  <si>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</si>
  <si>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</si>
  <si>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</si>
  <si>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</si>
  <si>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</si>
  <si>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</si>
  <si>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</si>
  <si>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</si>
  <si>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</si>
  <si>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</si>
  <si>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</si>
  <si>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</si>
  <si>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</si>
  <si>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</si>
  <si>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</si>
  <si>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</si>
  <si>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</si>
  <si>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</si>
  <si>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</si>
  <si>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</si>
  <si>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</si>
  <si>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</si>
  <si>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</si>
  <si>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</si>
  <si>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</si>
  <si>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</si>
  <si>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</si>
  <si>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</si>
  <si>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</si>
  <si>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</si>
  <si>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</si>
  <si>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</si>
  <si>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</si>
  <si>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</si>
  <si>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</si>
  <si>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</si>
  <si>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</si>
  <si>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</si>
  <si>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</si>
  <si>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</si>
  <si>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</si>
  <si>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</si>
  <si>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</si>
  <si>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</si>
  <si>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</si>
  <si>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</si>
  <si>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</si>
  <si>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</si>
  <si>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</si>
  <si>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</si>
  <si>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</si>
  <si>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</si>
  <si>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</si>
  <si>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</si>
  <si>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</si>
  <si>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</si>
  <si>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</si>
  <si>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</si>
  <si>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</si>
  <si>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</si>
  <si>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</si>
  <si>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</si>
  <si>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</si>
  <si>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</si>
  <si>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</si>
  <si>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</si>
  <si>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</si>
  <si>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</si>
  <si>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</si>
  <si>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</si>
  <si>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</si>
  <si>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</si>
  <si>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</si>
  <si>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</si>
  <si>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</si>
  <si>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</si>
  <si>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</si>
  <si>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</si>
  <si>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</si>
  <si>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</si>
  <si>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</si>
  <si>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</si>
  <si>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</si>
  <si>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</si>
  <si>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</si>
  <si>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</si>
  <si>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</si>
  <si>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</si>
  <si>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</si>
  <si>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</si>
  <si>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</si>
  <si>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</si>
  <si>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</si>
  <si>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</si>
  <si>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</si>
  <si>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</si>
  <si>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</si>
  <si>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</si>
  <si>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</si>
  <si>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</si>
  <si>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</si>
  <si>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</si>
  <si>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</si>
  <si>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</si>
  <si>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</si>
  <si>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</si>
  <si>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</si>
  <si>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</si>
  <si>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</si>
  <si>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</si>
  <si>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</si>
  <si>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</si>
  <si>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</si>
  <si>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</si>
  <si>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</si>
  <si>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</si>
  <si>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</si>
  <si>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</si>
  <si>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</si>
  <si>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</si>
  <si>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</si>
  <si>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</si>
  <si>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</si>
  <si>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</si>
  <si>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</si>
  <si>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</si>
  <si>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</si>
  <si>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</si>
  <si>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</si>
  <si>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</si>
  <si>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</si>
  <si>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</si>
  <si>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</si>
  <si>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</si>
  <si>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</si>
  <si>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</si>
  <si>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</si>
  <si>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</si>
  <si>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</si>
  <si>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</si>
  <si>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</si>
  <si>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</si>
  <si>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</si>
  <si>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</si>
  <si>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</si>
  <si>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</si>
  <si>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</si>
  <si>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</si>
  <si>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</si>
  <si>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</si>
  <si>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</si>
  <si>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</si>
  <si>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</si>
  <si>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</si>
  <si>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</si>
  <si>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</si>
  <si>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</si>
  <si>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</si>
  <si>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</si>
  <si>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</si>
  <si>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</si>
  <si>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</si>
  <si>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</si>
  <si>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</si>
  <si>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</si>
  <si>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</si>
  <si>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</si>
  <si>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</si>
  <si>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</si>
  <si>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</si>
  <si>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</si>
  <si>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</si>
  <si>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</si>
  <si>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</si>
  <si>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</si>
  <si>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</si>
  <si>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</si>
  <si>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</si>
  <si>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</si>
  <si>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</si>
  <si>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</si>
  <si>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</si>
  <si>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</si>
  <si>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</si>
  <si>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</si>
  <si>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</si>
  <si>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</si>
  <si>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</si>
  <si>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</si>
  <si>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</si>
  <si>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</si>
  <si>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</si>
  <si>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</si>
  <si>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</si>
  <si>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</si>
  <si>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</si>
  <si>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</si>
  <si>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</si>
  <si>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</si>
  <si>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</si>
  <si>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</si>
  <si>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</si>
  <si>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</si>
  <si>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</si>
  <si>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</si>
  <si>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</si>
  <si>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</si>
  <si>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</si>
  <si>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</si>
  <si>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</si>
  <si>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</si>
  <si>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</si>
  <si>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</si>
  <si>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</si>
  <si>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</si>
  <si>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</si>
  <si>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</si>
  <si>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</si>
  <si>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</si>
  <si>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</si>
  <si>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</si>
  <si>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</si>
  <si>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</si>
  <si>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</si>
  <si>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</si>
  <si>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</si>
  <si>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</si>
  <si>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</si>
  <si>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</si>
  <si>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</si>
  <si>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</si>
  <si>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</si>
  <si>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</si>
  <si>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</si>
  <si>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</si>
  <si>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</si>
  <si>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</si>
  <si>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</si>
  <si>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</si>
  <si>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</si>
  <si>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</si>
  <si>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</si>
  <si>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</si>
  <si>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</si>
  <si>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</si>
  <si>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</si>
  <si>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</si>
  <si>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</si>
  <si>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</si>
  <si>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</si>
  <si>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</si>
  <si>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</si>
  <si>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</si>
  <si>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</si>
  <si>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</si>
  <si>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</si>
  <si>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</si>
  <si>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</si>
  <si>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</si>
  <si>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</si>
  <si>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</si>
  <si>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</si>
  <si>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</si>
  <si>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</si>
  <si>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</si>
  <si>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</si>
  <si>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</si>
  <si>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</si>
  <si>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</si>
  <si>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</si>
  <si>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</si>
  <si>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</si>
  <si>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</si>
  <si>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</si>
  <si>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</si>
  <si>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</si>
  <si>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</si>
  <si>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</si>
  <si>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</si>
  <si>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</si>
  <si>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</si>
  <si>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</si>
  <si>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</si>
  <si>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</si>
  <si>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</si>
  <si>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</si>
  <si>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</si>
  <si>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</si>
  <si>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</si>
  <si>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</si>
  <si>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</si>
  <si>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</si>
  <si>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</si>
  <si>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</si>
  <si>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</si>
  <si>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</si>
  <si>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</si>
  <si>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</si>
  <si>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</si>
  <si>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</si>
  <si>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</si>
  <si>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</si>
  <si>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</si>
  <si>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</si>
  <si>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</si>
  <si>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</si>
  <si>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</si>
  <si>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</si>
  <si>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</si>
  <si>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</si>
  <si>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</si>
  <si>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</si>
  <si>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</si>
  <si>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</si>
  <si>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</si>
  <si>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</si>
  <si>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</si>
  <si>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</si>
  <si>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</si>
  <si>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</si>
  <si>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</si>
  <si>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</si>
  <si>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</si>
  <si>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</si>
  <si>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</si>
  <si>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</si>
  <si>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</si>
  <si>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</si>
  <si>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</si>
  <si>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</si>
  <si>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</si>
  <si>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</si>
  <si>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</si>
  <si>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</si>
  <si>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</si>
  <si>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</si>
  <si>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</si>
  <si>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</si>
  <si>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</si>
  <si>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</si>
  <si>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</si>
  <si>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</si>
  <si>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</si>
  <si>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</si>
  <si>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</si>
  <si>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</si>
  <si>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</si>
  <si>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</si>
  <si>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</si>
  <si>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</si>
  <si>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</si>
  <si>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</si>
  <si>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</si>
  <si>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</si>
  <si>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</si>
  <si>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</si>
  <si>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</si>
  <si>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</si>
  <si>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</si>
  <si>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</si>
  <si>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</si>
  <si>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</si>
  <si>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</si>
  <si>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</si>
  <si>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</si>
  <si>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</si>
  <si>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</si>
  <si>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</si>
  <si>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</si>
  <si>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</si>
  <si>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</si>
  <si>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</si>
  <si>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</si>
  <si>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</si>
  <si>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</si>
  <si>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</si>
  <si>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</si>
  <si>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</si>
  <si>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</si>
  <si>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</si>
  <si>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</si>
  <si>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</si>
  <si>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</si>
  <si>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</si>
  <si>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</si>
  <si>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</si>
  <si>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</si>
  <si>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</si>
  <si>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</si>
  <si>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</si>
  <si>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</si>
  <si>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</si>
  <si>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</si>
  <si>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</si>
  <si>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</si>
  <si>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</si>
  <si>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</si>
  <si>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</si>
  <si>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</si>
  <si>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</si>
  <si>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</si>
  <si>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</si>
  <si>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</si>
  <si>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</si>
  <si>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</si>
  <si>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</si>
  <si>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</si>
  <si>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</si>
  <si>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</si>
  <si>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</si>
  <si>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</si>
  <si>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</si>
  <si>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</si>
  <si>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</si>
  <si>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</si>
  <si>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</si>
  <si>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</si>
  <si>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</si>
  <si>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</si>
  <si>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</si>
  <si>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</si>
  <si>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</si>
  <si>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</si>
  <si>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</si>
  <si>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</si>
  <si>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</si>
  <si>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</si>
  <si>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</si>
  <si>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</si>
  <si>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</si>
  <si>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</si>
  <si>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</si>
  <si>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</si>
  <si>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</si>
  <si>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</si>
  <si>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</si>
  <si>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</si>
  <si>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</si>
  <si>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</si>
  <si>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</si>
  <si>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</si>
  <si>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</si>
  <si>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</si>
  <si>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</si>
  <si>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</si>
  <si>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</si>
  <si>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</si>
  <si>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</si>
  <si>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</si>
  <si>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</si>
  <si>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</si>
  <si>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</si>
  <si>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</si>
  <si>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</si>
  <si>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</si>
  <si>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</si>
  <si>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</si>
  <si>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</si>
  <si>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</si>
  <si>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</si>
  <si>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</si>
  <si>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</si>
  <si>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</si>
  <si>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</si>
  <si>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</si>
  <si>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</si>
  <si>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</si>
  <si>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</si>
  <si>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</si>
  <si>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</si>
  <si>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</si>
  <si>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</si>
  <si>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</si>
  <si>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</si>
  <si>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</si>
  <si>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</si>
  <si>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</si>
  <si>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</si>
  <si>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</si>
  <si>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</si>
  <si>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</si>
  <si>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</si>
  <si>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</si>
  <si>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</si>
  <si>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</si>
  <si>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</si>
  <si>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</si>
  <si>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</si>
  <si>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</si>
  <si>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</si>
  <si>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</si>
  <si>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</si>
  <si>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</si>
  <si>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</si>
  <si>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</si>
  <si>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</si>
  <si>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</si>
  <si>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</si>
  <si>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</si>
  <si>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</si>
  <si>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</si>
  <si>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</si>
  <si>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</si>
  <si>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</si>
  <si>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</si>
  <si>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</si>
  <si>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</si>
  <si>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</si>
  <si>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</si>
  <si>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</si>
  <si>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</si>
  <si>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</si>
  <si>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</si>
  <si>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</si>
  <si>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</si>
  <si>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</si>
  <si>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</si>
  <si>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</si>
  <si>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</si>
  <si>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</si>
  <si>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</si>
  <si>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</si>
  <si>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</si>
  <si>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</si>
  <si>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</si>
  <si>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</si>
  <si>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</si>
  <si>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</si>
  <si>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</si>
  <si>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</si>
  <si>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</si>
  <si>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</si>
  <si>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</si>
  <si>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</si>
  <si>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</si>
  <si>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</si>
  <si>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</si>
  <si>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</si>
  <si>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</si>
  <si>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</si>
  <si>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</si>
  <si>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</si>
  <si>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</si>
  <si>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</si>
  <si>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</si>
  <si>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</si>
  <si>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</si>
  <si>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</si>
  <si>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</si>
  <si>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</si>
  <si>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</si>
  <si>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</si>
  <si>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</si>
  <si>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</si>
  <si>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</si>
  <si>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</si>
  <si>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</si>
  <si>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</si>
  <si>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</si>
  <si>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</si>
  <si>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</si>
  <si>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</si>
  <si>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</si>
  <si>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</si>
  <si>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</si>
  <si>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</si>
  <si>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</si>
  <si>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</si>
  <si>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</si>
  <si>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</si>
  <si>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</si>
  <si>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</si>
  <si>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</si>
  <si>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</si>
  <si>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</si>
  <si>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</si>
  <si>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</si>
  <si>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</si>
  <si>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</si>
  <si>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</si>
  <si>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</si>
  <si>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</si>
  <si>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</si>
  <si>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</si>
  <si>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</si>
  <si>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</si>
  <si>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</si>
  <si>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</si>
  <si>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</si>
  <si>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</si>
  <si>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</si>
  <si>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</si>
  <si>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</si>
  <si>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</si>
  <si>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</si>
  <si>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</si>
  <si>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</si>
  <si>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</si>
  <si>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</si>
  <si>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</si>
  <si>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</si>
  <si>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</si>
  <si>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</si>
  <si>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</si>
  <si>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</si>
  <si>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</si>
  <si>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</si>
  <si>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</si>
  <si>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</si>
  <si>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</si>
  <si>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</si>
  <si>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</si>
  <si>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</si>
  <si>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</si>
  <si>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</si>
  <si>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</si>
  <si>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</si>
  <si>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</si>
  <si>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</si>
  <si>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</si>
  <si>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</si>
  <si>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</si>
  <si>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</si>
  <si>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</si>
  <si>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</si>
  <si>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</si>
  <si>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</si>
  <si>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</si>
  <si>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</si>
  <si>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</si>
  <si>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</si>
  <si>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</si>
  <si>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</si>
  <si>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</si>
  <si>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</si>
  <si>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</si>
  <si>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</si>
  <si>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</si>
  <si>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</si>
  <si>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</si>
  <si>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</si>
  <si>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</si>
  <si>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</si>
  <si>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</si>
  <si>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</si>
  <si>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</si>
  <si>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</si>
  <si>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</si>
  <si>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</si>
  <si>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</si>
  <si>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</si>
  <si>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</si>
  <si>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</si>
  <si>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</si>
  <si>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</si>
  <si>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</si>
  <si>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</si>
  <si>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</si>
  <si>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</si>
  <si>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</si>
  <si>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</si>
  <si>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</si>
  <si>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</si>
  <si>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</si>
  <si>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</si>
  <si>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</si>
  <si>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</si>
  <si>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</si>
  <si>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</si>
  <si>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</si>
  <si>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</si>
  <si>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</si>
  <si>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</si>
  <si>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</si>
  <si>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</si>
  <si>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</si>
  <si>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</si>
  <si>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</si>
  <si>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</si>
  <si>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</si>
  <si>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</si>
  <si>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</si>
  <si>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</si>
  <si>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</si>
  <si>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</si>
  <si>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</si>
  <si>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</si>
  <si>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</si>
  <si>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</si>
  <si>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</si>
  <si>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</si>
  <si>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</si>
  <si>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</si>
  <si>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</si>
  <si>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</si>
  <si>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</si>
  <si>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</si>
  <si>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</si>
  <si>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</si>
  <si>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</si>
  <si>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</si>
  <si>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</si>
  <si>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</si>
  <si>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</si>
  <si>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</si>
  <si>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</si>
  <si>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</si>
  <si>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</si>
  <si>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</si>
  <si>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</si>
  <si>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</si>
  <si>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</si>
  <si>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</si>
  <si>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</si>
  <si>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</si>
  <si>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</si>
  <si>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</si>
  <si>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</si>
  <si>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</si>
  <si>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</si>
  <si>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</si>
  <si>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</si>
  <si>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</si>
  <si>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</si>
  <si>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</si>
  <si>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</si>
  <si>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</si>
  <si>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</si>
  <si>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</si>
  <si>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</si>
  <si>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</si>
  <si>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</si>
  <si>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</si>
  <si>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</si>
  <si>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</si>
  <si>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</si>
  <si>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</si>
  <si>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</si>
  <si>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</si>
  <si>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</si>
  <si>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</si>
  <si>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</si>
  <si>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</si>
  <si>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</si>
  <si>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</si>
  <si>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</si>
  <si>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</si>
  <si>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</si>
  <si>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</si>
  <si>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</si>
  <si>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</si>
  <si>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</si>
  <si>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</si>
  <si>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</si>
  <si>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</si>
  <si>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</si>
  <si>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</si>
  <si>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</si>
  <si>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</si>
  <si>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</si>
  <si>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</si>
  <si>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</si>
  <si>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</si>
  <si>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</si>
  <si>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</si>
  <si>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</si>
  <si>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</si>
  <si>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</si>
  <si>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</si>
  <si>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</si>
  <si>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</si>
  <si>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</si>
  <si>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</si>
  <si>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</si>
  <si>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</si>
  <si>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</si>
  <si>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</si>
  <si>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</si>
  <si>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</si>
  <si>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</si>
  <si>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</si>
  <si>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</si>
  <si>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</si>
  <si>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</si>
  <si>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</si>
  <si>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</si>
  <si>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</si>
  <si>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</si>
  <si>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</si>
  <si>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</si>
  <si>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</si>
  <si>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</si>
  <si>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</si>
  <si>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</si>
  <si>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</si>
  <si>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</si>
  <si>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</si>
  <si>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</si>
  <si>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</si>
  <si>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</si>
  <si>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</si>
  <si>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</si>
  <si>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</si>
  <si>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</si>
  <si>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</si>
  <si>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</si>
  <si>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</si>
  <si>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</si>
  <si>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</si>
  <si>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</si>
  <si>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</si>
  <si>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</si>
  <si>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</si>
  <si>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</si>
  <si>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</si>
  <si>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</si>
  <si>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</si>
  <si>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</si>
  <si>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</si>
  <si>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</si>
  <si>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</si>
  <si>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</si>
  <si>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</si>
  <si>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</si>
  <si>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</si>
  <si>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</si>
  <si>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</si>
  <si>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</si>
  <si>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</si>
  <si>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</si>
  <si>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</si>
  <si>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</si>
  <si>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</si>
  <si>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</si>
  <si>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</si>
  <si>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</si>
  <si>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</si>
  <si>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</si>
  <si>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</si>
  <si>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</si>
  <si>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</si>
  <si>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</si>
  <si>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</si>
  <si>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</si>
  <si>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</si>
  <si>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</si>
  <si>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</si>
  <si>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</si>
  <si>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</si>
  <si>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</si>
  <si>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</si>
  <si>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</si>
  <si>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</si>
  <si>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</si>
  <si>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</si>
  <si>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</si>
  <si>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</si>
  <si>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</si>
  <si>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</si>
  <si>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</si>
  <si>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</si>
  <si>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</si>
  <si>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</si>
  <si>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</si>
  <si>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</si>
  <si>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</si>
  <si>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</si>
  <si>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</si>
  <si>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</si>
  <si>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</si>
  <si>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</si>
  <si>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</si>
  <si>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</si>
  <si>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</si>
  <si>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</si>
  <si>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</si>
  <si>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</si>
  <si>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</si>
  <si>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</si>
  <si>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</si>
  <si>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</si>
  <si>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</si>
  <si>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</si>
  <si>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</si>
  <si>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</si>
  <si>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</si>
  <si>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</si>
  <si>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</si>
  <si>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</si>
  <si>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</si>
  <si>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</si>
  <si>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</si>
  <si>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</si>
  <si>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</si>
  <si>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</si>
  <si>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</si>
  <si>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</si>
  <si>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</si>
  <si>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</si>
  <si>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</si>
  <si>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</si>
  <si>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</si>
  <si>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</si>
  <si>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</si>
  <si>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</si>
  <si>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</si>
  <si>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</si>
  <si>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</si>
  <si>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</si>
  <si>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</si>
  <si>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</si>
  <si>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</si>
  <si>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</si>
  <si>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</si>
  <si>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</si>
  <si>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</si>
  <si>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</si>
  <si>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</si>
  <si>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</si>
  <si>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</si>
  <si>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</si>
  <si>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</si>
  <si>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</si>
  <si>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</si>
  <si>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</si>
  <si>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</si>
  <si>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</si>
  <si>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</si>
  <si>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</si>
  <si>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</si>
  <si>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</si>
  <si>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</si>
  <si>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</si>
  <si>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</si>
  <si>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</si>
  <si>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</si>
  <si>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</si>
  <si>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</si>
  <si>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</si>
  <si>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</si>
  <si>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</si>
  <si>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</si>
  <si>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</si>
  <si>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</si>
  <si>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</si>
  <si>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</si>
  <si>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</si>
  <si>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</si>
  <si>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</si>
  <si>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</si>
  <si>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</si>
  <si>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</si>
  <si>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</si>
  <si>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</si>
  <si>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</si>
  <si>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</si>
  <si>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</si>
  <si>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</si>
  <si>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</si>
  <si>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</si>
  <si>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</si>
  <si>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</si>
  <si>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</si>
  <si>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</si>
  <si>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</si>
  <si>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</si>
  <si>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</si>
  <si>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</si>
  <si>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</si>
  <si>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</si>
  <si>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</si>
  <si>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</si>
  <si>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</si>
  <si>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</si>
  <si>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</si>
  <si>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</si>
  <si>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</si>
  <si>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</si>
  <si>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</si>
  <si>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</si>
  <si>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</si>
  <si>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</si>
  <si>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</si>
  <si>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</si>
  <si>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</si>
  <si>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</si>
  <si>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</si>
  <si>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</si>
  <si>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</si>
  <si>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</si>
  <si>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</si>
  <si>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</si>
  <si>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</si>
  <si>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</si>
  <si>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</si>
  <si>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</si>
  <si>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</si>
  <si>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</si>
  <si>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</si>
  <si>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</si>
  <si>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</si>
  <si>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</si>
  <si>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</si>
  <si>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</si>
  <si>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</si>
  <si>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</si>
  <si>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</si>
  <si>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</si>
  <si>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</si>
  <si>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</si>
  <si>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</si>
  <si>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</si>
  <si>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</si>
  <si>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</si>
  <si>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</si>
  <si>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</si>
  <si>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</si>
  <si>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</si>
  <si>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</si>
  <si>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</si>
  <si>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</si>
  <si>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</si>
  <si>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</si>
  <si>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</si>
  <si>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</si>
  <si>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</si>
  <si>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</si>
  <si>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</si>
  <si>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</si>
  <si>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</si>
  <si>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</si>
  <si>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</si>
  <si>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</si>
  <si>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</si>
  <si>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</si>
  <si>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</si>
  <si>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</si>
  <si>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</si>
  <si>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</si>
  <si>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</si>
  <si>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</si>
  <si>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</si>
  <si>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</si>
  <si>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</si>
  <si>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</si>
  <si>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</si>
  <si>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</si>
  <si>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</si>
  <si>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</si>
  <si>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</si>
  <si>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</si>
  <si>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</si>
  <si>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</si>
  <si>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</si>
  <si>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</si>
  <si>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</si>
  <si>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</si>
  <si>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</si>
  <si>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</si>
  <si>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</si>
  <si>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</si>
  <si>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</si>
  <si>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</si>
  <si>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</si>
  <si>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</si>
  <si>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</si>
  <si>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</si>
  <si>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</si>
  <si>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</si>
  <si>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</si>
  <si>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</si>
  <si>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</si>
  <si>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</si>
  <si>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</si>
  <si>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</si>
  <si>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</si>
  <si>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</si>
  <si>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</si>
  <si>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</si>
  <si>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</si>
  <si>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</si>
  <si>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</si>
  <si>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</si>
  <si>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</si>
  <si>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</si>
  <si>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</si>
  <si>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</si>
  <si>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</si>
  <si>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</si>
  <si>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</si>
  <si>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</si>
  <si>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</si>
  <si>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</si>
  <si>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</si>
  <si>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</si>
  <si>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</si>
  <si>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</si>
  <si>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</si>
  <si>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</si>
  <si>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</si>
  <si>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</si>
  <si>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</si>
  <si>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</si>
  <si>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</si>
  <si>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</si>
  <si>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</si>
  <si>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</si>
  <si>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</si>
  <si>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</si>
  <si>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</si>
  <si>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</si>
  <si>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</si>
  <si>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</si>
  <si>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</si>
  <si>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</si>
  <si>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</si>
  <si>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</si>
  <si>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</si>
  <si>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</si>
  <si>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</si>
  <si>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</si>
  <si>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</si>
  <si>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</si>
  <si>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</si>
  <si>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</si>
  <si>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</si>
  <si>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</si>
  <si>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</si>
  <si>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</si>
  <si>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</si>
  <si>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</si>
  <si>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</si>
  <si>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</si>
  <si>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</si>
  <si>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</si>
  <si>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</si>
  <si>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</si>
  <si>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</si>
  <si>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</si>
  <si>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</si>
  <si>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</si>
  <si>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</si>
  <si>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</si>
  <si>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</si>
  <si>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</si>
  <si>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</si>
  <si>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</si>
  <si>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</si>
  <si>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</si>
  <si>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</si>
  <si>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</si>
  <si>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</si>
  <si>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</si>
  <si>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</si>
  <si>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</si>
  <si>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</si>
  <si>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</si>
  <si>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</si>
  <si>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</si>
  <si>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</si>
  <si>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</si>
  <si>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</si>
  <si>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</si>
  <si>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</si>
  <si>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</si>
  <si>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</si>
  <si>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</si>
  <si>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</si>
  <si>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</si>
  <si>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</si>
  <si>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</si>
  <si>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</si>
  <si>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</si>
  <si>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</si>
  <si>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</si>
  <si>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</si>
  <si>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</si>
  <si>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</si>
  <si>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</si>
  <si>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</si>
  <si>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</si>
  <si>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</si>
  <si>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</si>
  <si>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</si>
  <si>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</si>
  <si>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</si>
  <si>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</si>
  <si>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</si>
  <si>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</si>
  <si>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</si>
  <si>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</si>
  <si>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</si>
  <si>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</si>
  <si>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</si>
  <si>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</si>
  <si>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</si>
  <si>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</si>
  <si>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</si>
  <si>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</si>
  <si>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</si>
  <si>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</si>
  <si>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</si>
  <si>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</si>
  <si>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</si>
  <si>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</si>
  <si>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</si>
  <si>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</si>
  <si>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</si>
  <si>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</si>
  <si>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</si>
  <si>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</si>
  <si>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</si>
  <si>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</si>
  <si>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</si>
  <si>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</si>
  <si>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</si>
  <si>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</si>
  <si>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</si>
  <si>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</si>
  <si>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</si>
  <si>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</si>
  <si>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</si>
  <si>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</si>
  <si>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</si>
  <si>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</si>
  <si>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</si>
  <si>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</si>
  <si>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</si>
  <si>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</si>
  <si>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</si>
  <si>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</si>
  <si>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</si>
  <si>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</si>
  <si>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</si>
  <si>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</si>
  <si>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</si>
  <si>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</si>
  <si>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</si>
  <si>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</si>
  <si>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</si>
  <si>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</si>
  <si>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</si>
  <si>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</si>
  <si>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</si>
  <si>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</si>
  <si>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</si>
  <si>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</si>
  <si>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</si>
  <si>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</si>
  <si>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</si>
  <si>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</si>
  <si>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</si>
  <si>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</si>
  <si>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</si>
  <si>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</si>
  <si>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</si>
  <si>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</si>
  <si>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</si>
  <si>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</si>
  <si>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</si>
  <si>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</si>
  <si>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</si>
  <si>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</si>
  <si>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</si>
  <si>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</si>
  <si>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</si>
  <si>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</si>
  <si>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</si>
  <si>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</si>
  <si>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</si>
  <si>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</si>
  <si>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</si>
  <si>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</si>
  <si>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</si>
  <si>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</si>
  <si>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</si>
  <si>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</si>
  <si>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</si>
  <si>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</si>
  <si>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</si>
  <si>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</si>
  <si>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</si>
  <si>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</si>
  <si>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</si>
  <si>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</si>
  <si>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</si>
  <si>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</si>
  <si>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</si>
  <si>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</si>
  <si>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</si>
  <si>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</si>
  <si>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</si>
  <si>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</si>
  <si>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</si>
  <si>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</si>
  <si>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</si>
  <si>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</si>
  <si>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</si>
  <si>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</si>
  <si>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</si>
  <si>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</si>
  <si>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</si>
  <si>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</si>
  <si>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</si>
  <si>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</si>
  <si>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</si>
  <si>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</si>
  <si>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</si>
  <si>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</si>
  <si>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</si>
  <si>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</si>
  <si>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</si>
  <si>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</si>
  <si>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</si>
  <si>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</si>
  <si>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</si>
  <si>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</si>
  <si>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</si>
  <si>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</si>
  <si>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</si>
  <si>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</si>
  <si>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</si>
  <si>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</si>
  <si>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</si>
  <si>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</si>
  <si>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</si>
  <si>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</si>
  <si>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</si>
  <si>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</si>
  <si>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</si>
  <si>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</si>
  <si>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</si>
  <si>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</si>
  <si>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</si>
  <si>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</si>
  <si>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</si>
  <si>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</si>
  <si>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</si>
  <si>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</si>
  <si>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</si>
  <si>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</si>
  <si>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</si>
  <si>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</si>
  <si>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</si>
  <si>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</si>
  <si>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</si>
  <si>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</si>
  <si>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</si>
  <si>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</si>
  <si>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</si>
  <si>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</si>
  <si>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</si>
  <si>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</si>
  <si>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</si>
  <si>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</si>
  <si>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</si>
  <si>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</si>
  <si>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</si>
  <si>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</si>
  <si>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</si>
  <si>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</si>
  <si>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</si>
  <si>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</si>
  <si>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</si>
  <si>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</si>
  <si>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</si>
  <si>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</si>
  <si>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</si>
  <si>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</si>
  <si>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</si>
  <si>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</si>
  <si>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</si>
  <si>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</si>
  <si>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</si>
  <si>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</si>
  <si>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</si>
  <si>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</si>
  <si>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</si>
  <si>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</si>
  <si>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</si>
  <si>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</si>
  <si>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</si>
  <si>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</si>
  <si>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</si>
  <si>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</si>
  <si>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</si>
  <si>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</si>
  <si>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</si>
  <si>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</si>
  <si>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</si>
  <si>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</si>
  <si>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</si>
  <si>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</si>
  <si>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</si>
  <si>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</si>
  <si>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</si>
  <si>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</si>
  <si>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</si>
  <si>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</si>
  <si>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</si>
  <si>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</si>
  <si>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</si>
  <si>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</si>
  <si>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</si>
  <si>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</si>
  <si>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</si>
  <si>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</si>
  <si>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</si>
  <si>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</si>
  <si>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</si>
  <si>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</si>
  <si>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</si>
  <si>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</si>
  <si>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</si>
  <si>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</si>
  <si>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</si>
  <si>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</si>
  <si>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</si>
  <si>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</si>
  <si>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</si>
  <si>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</si>
  <si>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</si>
  <si>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</si>
  <si>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</si>
  <si>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</si>
  <si>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</si>
  <si>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</si>
  <si>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</si>
  <si>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</si>
  <si>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</si>
  <si>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</si>
  <si>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</si>
  <si>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</si>
  <si>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</si>
  <si>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</si>
  <si>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</si>
  <si>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</si>
  <si>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</si>
  <si>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</si>
  <si>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</si>
  <si>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</si>
  <si>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</si>
  <si>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</si>
  <si>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</si>
  <si>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</si>
  <si>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</si>
  <si>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</si>
  <si>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</si>
  <si>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</si>
  <si>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</si>
  <si>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</si>
  <si>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</si>
  <si>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</si>
  <si>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</si>
  <si>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</si>
  <si>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</si>
  <si>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</si>
  <si>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</si>
  <si>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</si>
  <si>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</si>
  <si>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</si>
  <si>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</si>
  <si>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</si>
  <si>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</si>
  <si>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</si>
  <si>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</si>
  <si>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</si>
  <si>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</si>
  <si>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</si>
  <si>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</si>
  <si>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</si>
  <si>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</si>
  <si>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</si>
  <si>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</si>
  <si>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</si>
  <si>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</si>
  <si>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</si>
  <si>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</si>
  <si>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</si>
  <si>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</si>
  <si>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</si>
  <si>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</si>
  <si>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</si>
  <si>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</si>
  <si>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</si>
  <si>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</si>
  <si>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</si>
  <si>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</si>
  <si>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</si>
  <si>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</si>
  <si>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</si>
  <si>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</si>
  <si>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</si>
  <si>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</si>
  <si>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</si>
  <si>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</si>
  <si>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</si>
  <si>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</si>
  <si>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</si>
  <si>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</si>
  <si>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</si>
  <si>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</si>
  <si>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</si>
  <si>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</si>
  <si>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</si>
  <si>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</si>
  <si>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</si>
  <si>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</si>
  <si>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</si>
  <si>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</si>
  <si>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</si>
  <si>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</si>
  <si>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</si>
  <si>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</si>
  <si>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</si>
  <si>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</si>
  <si>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</si>
  <si>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</si>
  <si>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</si>
  <si>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</si>
  <si>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</si>
  <si>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</si>
  <si>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</si>
  <si>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</si>
  <si>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</si>
  <si>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</si>
  <si>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</si>
  <si>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</si>
  <si>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</si>
  <si>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</si>
  <si>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</si>
  <si>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</si>
  <si>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</si>
  <si>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</si>
  <si>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</si>
  <si>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</si>
  <si>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</si>
  <si>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</si>
  <si>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</si>
  <si>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</si>
  <si>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</si>
  <si>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</si>
  <si>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</si>
  <si>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</si>
  <si>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</si>
  <si>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</si>
  <si>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</si>
  <si>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</si>
  <si>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</si>
  <si>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</si>
  <si>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</si>
  <si>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</si>
  <si>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</si>
  <si>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</si>
  <si>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</si>
  <si>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</si>
  <si>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</si>
  <si>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</si>
  <si>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</si>
  <si>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</si>
  <si>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</si>
  <si>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</si>
  <si>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</si>
  <si>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</si>
  <si>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</si>
  <si>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</si>
  <si>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</si>
  <si>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</si>
  <si>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</si>
  <si>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</si>
  <si>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</si>
  <si>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</si>
  <si>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</si>
  <si>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</si>
  <si>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</si>
  <si>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</si>
  <si>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</si>
  <si>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</si>
  <si>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</si>
  <si>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</si>
  <si>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</si>
  <si>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</si>
  <si>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</si>
  <si>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</si>
  <si>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</si>
  <si>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</si>
  <si>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</si>
  <si>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</si>
  <si>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</si>
  <si>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</si>
  <si>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</si>
  <si>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</si>
  <si>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</si>
  <si>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</si>
  <si>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</si>
  <si>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</si>
  <si>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</si>
  <si>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</si>
  <si>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</si>
  <si>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</si>
  <si>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</si>
  <si>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</si>
  <si>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</si>
  <si>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</si>
  <si>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</si>
  <si>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</si>
  <si>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</si>
  <si>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</si>
  <si>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</si>
  <si>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</si>
  <si>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</si>
  <si>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</si>
  <si>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</si>
  <si>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</si>
  <si>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</si>
  <si>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</si>
  <si>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</si>
  <si>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</si>
  <si>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</si>
  <si>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</si>
  <si>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</si>
  <si>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</si>
  <si>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</si>
  <si>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</si>
  <si>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</si>
  <si>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</si>
  <si>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</si>
  <si>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</si>
  <si>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</si>
  <si>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</si>
  <si>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</si>
  <si>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</si>
  <si>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</si>
  <si>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</si>
  <si>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</si>
  <si>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</si>
  <si>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</si>
  <si>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</si>
  <si>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</si>
  <si>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</si>
  <si>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</si>
  <si>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</si>
  <si>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</si>
  <si>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</si>
  <si>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</si>
  <si>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</si>
  <si>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</si>
  <si>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</si>
  <si>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</si>
  <si>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</si>
  <si>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</si>
  <si>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</si>
  <si>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</si>
  <si>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</si>
  <si>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</si>
  <si>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</si>
  <si>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</si>
  <si>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</si>
  <si>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</si>
  <si>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</si>
  <si>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</si>
  <si>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</si>
  <si>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</si>
  <si>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</si>
  <si>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</si>
  <si>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</si>
  <si>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</si>
  <si>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</si>
  <si>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</si>
  <si>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</si>
  <si>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</si>
  <si>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</si>
  <si>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</si>
  <si>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</si>
  <si>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</si>
  <si>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</si>
  <si>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</si>
  <si>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</si>
  <si>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</si>
  <si>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</si>
  <si>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</si>
  <si>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</si>
  <si>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</si>
  <si>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</si>
  <si>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</si>
  <si>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</si>
  <si>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</si>
  <si>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</si>
  <si>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</si>
  <si>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</si>
  <si>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</si>
  <si>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</si>
  <si>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</si>
  <si>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</si>
  <si>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</si>
  <si>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</si>
  <si>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</si>
  <si>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</si>
  <si>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</si>
  <si>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</si>
  <si>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</si>
  <si>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</si>
  <si>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</si>
  <si>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</si>
  <si>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</si>
  <si>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</si>
  <si>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</si>
  <si>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</si>
  <si>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</si>
  <si>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</si>
  <si>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</si>
  <si>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</si>
  <si>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</si>
  <si>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</si>
  <si>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</si>
  <si>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</si>
  <si>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</si>
  <si>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</si>
  <si>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</si>
  <si>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</si>
  <si>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</si>
  <si>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</si>
  <si>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</si>
  <si>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</si>
  <si>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</si>
  <si>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</si>
  <si>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</si>
  <si>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</si>
  <si>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</si>
  <si>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</si>
  <si>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</si>
  <si>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</si>
  <si>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</si>
  <si>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</si>
  <si>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</si>
  <si>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</si>
  <si>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</si>
  <si>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</si>
  <si>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</si>
  <si>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</si>
  <si>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</si>
  <si>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</si>
  <si>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</si>
  <si>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</si>
  <si>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</si>
  <si>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</si>
  <si>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</si>
  <si>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</si>
  <si>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</si>
  <si>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</si>
  <si>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</si>
  <si>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</si>
  <si>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</si>
  <si>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</si>
  <si>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</si>
  <si>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</si>
  <si>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</si>
  <si>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</si>
  <si>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</si>
  <si>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</si>
  <si>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</si>
  <si>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</si>
  <si>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</si>
  <si>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</si>
  <si>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</si>
  <si>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</si>
  <si>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</si>
  <si>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</si>
  <si>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</si>
  <si>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</si>
  <si>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</si>
  <si>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</si>
  <si>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</si>
  <si>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</si>
  <si>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</si>
  <si>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</si>
  <si>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</si>
  <si>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</si>
  <si>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</si>
  <si>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</si>
  <si>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</si>
  <si>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</si>
  <si>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</si>
  <si>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</si>
  <si>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</si>
  <si>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</si>
  <si>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</si>
  <si>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</si>
  <si>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</si>
  <si>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</si>
  <si>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</si>
  <si>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</si>
  <si>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</si>
  <si>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</si>
  <si>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</si>
  <si>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</si>
  <si>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</si>
  <si>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</si>
  <si>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</si>
  <si>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</si>
  <si>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</si>
  <si>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</si>
  <si>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</si>
  <si>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</si>
  <si>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</si>
  <si>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</si>
  <si>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</si>
  <si>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</si>
  <si>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</si>
  <si>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</si>
  <si>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</si>
  <si>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</si>
  <si>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</si>
  <si>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</si>
  <si>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</si>
  <si>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</si>
  <si>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</si>
  <si>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</si>
  <si>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</si>
  <si>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</si>
  <si>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</si>
  <si>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</si>
  <si>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</si>
  <si>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</si>
  <si>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</si>
  <si>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</si>
  <si>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</si>
  <si>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</si>
  <si>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</si>
  <si>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</si>
  <si>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</si>
  <si>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</si>
  <si>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</si>
  <si>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</si>
  <si>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</si>
  <si>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</si>
  <si>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</si>
  <si>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</si>
  <si>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</si>
  <si>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</si>
  <si>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</si>
  <si>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</si>
  <si>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</si>
  <si>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</si>
  <si>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</si>
  <si>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</si>
  <si>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</si>
  <si>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</si>
  <si>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</si>
  <si>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</si>
  <si>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</si>
  <si>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</si>
  <si>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</si>
  <si>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</si>
  <si>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</si>
  <si>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</si>
  <si>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</si>
  <si>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</si>
  <si>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</si>
  <si>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</si>
  <si>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</si>
  <si>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</si>
  <si>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</si>
  <si>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</si>
  <si>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</si>
  <si>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</si>
  <si>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</si>
  <si>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</si>
  <si>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</si>
  <si>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</si>
  <si>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</si>
  <si>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</si>
  <si>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</si>
  <si>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</si>
  <si>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</si>
  <si>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</si>
  <si>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</si>
  <si>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</si>
  <si>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</si>
  <si>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</si>
  <si>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</si>
  <si>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</si>
  <si>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</si>
  <si>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</si>
  <si>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</si>
  <si>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</si>
  <si>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</si>
  <si>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</si>
  <si>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</si>
  <si>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</si>
  <si>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</si>
  <si>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</si>
  <si>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</si>
  <si>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</si>
  <si>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</si>
  <si>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</si>
  <si>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</si>
  <si>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</si>
  <si>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</si>
  <si>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</si>
  <si>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</si>
  <si>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</si>
  <si>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</si>
  <si>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</si>
  <si>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</si>
  <si>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</si>
  <si>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</si>
  <si>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</si>
  <si>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</si>
  <si>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</si>
  <si>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</si>
  <si>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</si>
  <si>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</si>
  <si>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</si>
  <si>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</si>
  <si>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</si>
  <si>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</si>
  <si>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</si>
  <si>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</si>
  <si>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</si>
  <si>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</si>
  <si>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</si>
  <si>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</si>
  <si>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</si>
  <si>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</si>
  <si>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</si>
  <si>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</si>
  <si>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</si>
  <si>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</si>
  <si>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</si>
  <si>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</si>
  <si>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</si>
  <si>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</si>
  <si>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</si>
  <si>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</si>
  <si>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</si>
  <si>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</si>
  <si>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</si>
  <si>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</si>
  <si>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</si>
  <si>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</si>
  <si>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</si>
  <si>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</si>
  <si>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</si>
  <si>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</si>
  <si>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</si>
  <si>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</si>
  <si>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</si>
  <si>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</si>
  <si>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</si>
  <si>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</si>
  <si>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</si>
  <si>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</si>
  <si>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</si>
  <si>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</si>
  <si>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</si>
  <si>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</si>
  <si>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</si>
  <si>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</si>
  <si>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</si>
  <si>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</si>
  <si>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</si>
  <si>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</si>
  <si>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</si>
  <si>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</si>
  <si>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</si>
  <si>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</si>
  <si>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</si>
  <si>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</si>
  <si>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</si>
  <si>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</si>
  <si>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</si>
  <si>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</si>
  <si>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</si>
  <si>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</si>
  <si>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</si>
  <si>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</si>
  <si>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</si>
  <si>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</si>
  <si>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</si>
  <si>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</si>
  <si>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</si>
  <si>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</si>
  <si>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</si>
  <si>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</si>
  <si>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</si>
  <si>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</si>
  <si>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</si>
  <si>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</si>
  <si>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</si>
  <si>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</si>
  <si>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</si>
  <si>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</si>
  <si>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</si>
  <si>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</si>
  <si>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</si>
  <si>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</si>
  <si>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</si>
  <si>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</si>
  <si>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</si>
  <si>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</si>
  <si>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</si>
  <si>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</si>
  <si>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</si>
  <si>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</si>
  <si>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</si>
  <si>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</si>
  <si>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</si>
  <si>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</si>
  <si>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</si>
  <si>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</si>
  <si>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</si>
  <si>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</si>
  <si>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</si>
  <si>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</si>
  <si>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</si>
  <si>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</si>
  <si>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</si>
  <si>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</si>
  <si>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</si>
  <si>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</si>
  <si>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</si>
  <si>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</si>
  <si>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</si>
  <si>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</si>
  <si>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</si>
  <si>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</si>
  <si>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</si>
  <si>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</si>
  <si>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</si>
  <si>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</si>
  <si>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</si>
  <si>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</si>
  <si>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</si>
  <si>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</si>
  <si>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</si>
  <si>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</si>
  <si>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</si>
  <si>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</si>
  <si>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</si>
  <si>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</si>
  <si>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</si>
  <si>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</si>
  <si>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</si>
  <si>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</si>
  <si>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</si>
  <si>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</si>
  <si>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</si>
  <si>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</si>
  <si>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</si>
  <si>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</si>
  <si>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</si>
  <si>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</si>
  <si>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</si>
  <si>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</si>
  <si>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</si>
  <si>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</si>
  <si>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</si>
  <si>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</si>
  <si>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</si>
  <si>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</si>
  <si>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</si>
  <si>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</si>
  <si>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</si>
  <si>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</si>
  <si>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</si>
  <si>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</si>
  <si>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</si>
  <si>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</si>
  <si>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</si>
  <si>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</si>
  <si>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</si>
  <si>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</si>
  <si>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</si>
  <si>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</si>
  <si>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</si>
  <si>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</si>
  <si>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</si>
  <si>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</si>
  <si>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</si>
  <si>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</si>
  <si>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</si>
  <si>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</si>
  <si>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</si>
  <si>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</si>
  <si>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</si>
  <si>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</si>
  <si>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</si>
  <si>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</si>
  <si>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</si>
  <si>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</si>
  <si>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</si>
  <si>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</si>
  <si>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</si>
  <si>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</si>
  <si>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</si>
  <si>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</si>
  <si>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</si>
  <si>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</si>
  <si>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</si>
  <si>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</si>
  <si>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</si>
  <si>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</si>
  <si>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</si>
  <si>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</si>
  <si>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</si>
  <si>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</si>
  <si>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</si>
  <si>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</si>
  <si>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</si>
  <si>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</si>
  <si>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</si>
  <si>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</si>
  <si>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</si>
  <si>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</si>
  <si>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</si>
  <si>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</si>
  <si>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</si>
  <si>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</si>
  <si>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</si>
  <si>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</si>
  <si>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</si>
  <si>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</si>
  <si>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</si>
  <si>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</si>
  <si>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</si>
  <si>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</si>
  <si>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</si>
  <si>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</si>
  <si>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</si>
  <si>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</si>
  <si>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</si>
  <si>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</si>
  <si>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</si>
  <si>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</si>
  <si>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</si>
  <si>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</si>
  <si>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</si>
  <si>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</si>
  <si>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</si>
  <si>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</si>
  <si>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</si>
  <si>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</si>
  <si>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</si>
  <si>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</si>
  <si>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</si>
  <si>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</si>
  <si>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</si>
  <si>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</si>
  <si>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</si>
  <si>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</si>
  <si>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</si>
  <si>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</si>
  <si>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</si>
  <si>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</si>
  <si>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</si>
  <si>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</si>
  <si>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</si>
  <si>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</si>
  <si>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</si>
  <si>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</si>
  <si>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</si>
  <si>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</si>
  <si>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</si>
  <si>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</si>
  <si>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</si>
  <si>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</si>
  <si>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</si>
  <si>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</si>
  <si>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</si>
  <si>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</si>
  <si>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</si>
  <si>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</si>
  <si>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</si>
  <si>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</si>
  <si>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</si>
  <si>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</si>
  <si>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</si>
  <si>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</si>
  <si>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</si>
  <si>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</si>
  <si>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</si>
  <si>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</si>
  <si>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</si>
  <si>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</si>
  <si>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</si>
  <si>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</si>
  <si>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</si>
  <si>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</si>
  <si>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</si>
  <si>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</si>
  <si>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</si>
  <si>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</si>
  <si>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</si>
  <si>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</si>
  <si>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</si>
  <si>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</si>
  <si>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</si>
  <si>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</si>
  <si>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</si>
  <si>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</si>
  <si>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</si>
  <si>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</si>
  <si>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</si>
  <si>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</si>
  <si>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</si>
  <si>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</si>
  <si>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</si>
  <si>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</si>
  <si>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</si>
  <si>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</si>
  <si>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</si>
  <si>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</si>
  <si>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</si>
  <si>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</si>
  <si>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</si>
  <si>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</si>
  <si>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</si>
  <si>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</si>
  <si>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</si>
  <si>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</si>
  <si>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</si>
  <si>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</si>
  <si>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</si>
  <si>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</si>
  <si>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</si>
  <si>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</si>
  <si>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</si>
  <si>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</si>
  <si>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</si>
  <si>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</si>
  <si>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</si>
  <si>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</si>
  <si>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</si>
  <si>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</si>
  <si>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</si>
  <si>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</si>
  <si>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</si>
  <si>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</si>
  <si>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</si>
  <si>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</si>
  <si>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</si>
  <si>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</si>
  <si>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</si>
  <si>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</si>
  <si>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</si>
  <si>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</si>
  <si>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</si>
  <si>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</si>
  <si>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</si>
  <si>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</si>
  <si>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</si>
  <si>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</si>
  <si>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</si>
  <si>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</si>
  <si>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</si>
  <si>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</si>
  <si>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</si>
  <si>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</si>
  <si>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</si>
  <si>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</si>
  <si>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</si>
  <si>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</si>
  <si>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</si>
  <si>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</si>
  <si>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</si>
  <si>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</si>
  <si>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</si>
  <si>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</si>
  <si>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</si>
  <si>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</si>
  <si>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</si>
  <si>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</si>
  <si>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</si>
  <si>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</si>
  <si>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</si>
  <si>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</si>
  <si>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</si>
  <si>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</si>
  <si>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</si>
  <si>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</si>
  <si>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</si>
  <si>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</si>
  <si>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</si>
  <si>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</si>
  <si>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</si>
  <si>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</si>
  <si>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</si>
  <si>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</si>
  <si>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</si>
  <si>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</si>
  <si>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</si>
  <si>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</si>
  <si>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</si>
  <si>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</si>
  <si>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</si>
  <si>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</si>
  <si>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</si>
  <si>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</si>
  <si>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</si>
  <si>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</si>
  <si>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</si>
  <si>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</si>
  <si>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</si>
  <si>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</si>
  <si>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</si>
  <si>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</si>
  <si>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</si>
  <si>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</si>
  <si>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</si>
  <si>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</si>
  <si>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</si>
  <si>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</si>
  <si>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</si>
  <si>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</si>
  <si>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</si>
  <si>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</si>
  <si>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</si>
  <si>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</si>
  <si>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</si>
  <si>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</si>
  <si>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</si>
  <si>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</si>
  <si>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</si>
  <si>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</si>
  <si>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</si>
  <si>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</si>
  <si>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</si>
  <si>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</si>
  <si>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</si>
  <si>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</si>
  <si>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</si>
  <si>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</si>
  <si>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</si>
  <si>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</si>
  <si>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</si>
  <si>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</si>
  <si>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</si>
  <si>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</si>
  <si>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</si>
  <si>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</si>
  <si>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</si>
  <si>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</si>
  <si>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</si>
  <si>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</si>
  <si>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</si>
  <si>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</si>
  <si>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</si>
  <si>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</si>
  <si>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</si>
  <si>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</si>
  <si>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</si>
  <si>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</si>
  <si>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</si>
  <si>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</si>
  <si>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</si>
  <si>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</si>
  <si>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</si>
  <si>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</si>
  <si>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</si>
  <si>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</si>
  <si>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</si>
  <si>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</si>
  <si>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</si>
  <si>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</si>
  <si>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</si>
  <si>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</si>
  <si>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</si>
  <si>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</si>
  <si>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</si>
  <si>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</si>
  <si>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</si>
  <si>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</si>
  <si>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</si>
  <si>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</si>
  <si>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</si>
  <si>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</si>
  <si>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</si>
  <si>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</si>
  <si>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</si>
  <si>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</si>
  <si>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</si>
  <si>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</si>
  <si>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</si>
  <si>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</si>
  <si>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</si>
  <si>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</si>
  <si>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</si>
  <si>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</si>
  <si>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</si>
  <si>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</si>
  <si>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</si>
  <si>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</si>
  <si>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</si>
  <si>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</si>
  <si>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</si>
  <si>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</si>
  <si>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</si>
  <si>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</si>
  <si>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</si>
  <si>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</si>
  <si>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</si>
  <si>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</si>
  <si>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</si>
  <si>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</si>
  <si>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</si>
  <si>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</si>
  <si>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</si>
  <si>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</si>
  <si>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</si>
  <si>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</si>
  <si>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</si>
  <si>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</si>
  <si>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</si>
  <si>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</si>
  <si>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</si>
  <si>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</si>
  <si>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</si>
  <si>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</si>
  <si>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</si>
  <si>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</si>
  <si>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</si>
  <si>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</si>
  <si>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</si>
  <si>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</si>
  <si>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</si>
  <si>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</si>
  <si>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</si>
  <si>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</si>
  <si>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</si>
  <si>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</si>
  <si>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</si>
  <si>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</si>
  <si>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</si>
  <si>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</si>
  <si>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</si>
  <si>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</si>
  <si>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</si>
  <si>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</si>
  <si>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</si>
  <si>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</si>
  <si>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</si>
  <si>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</si>
  <si>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</si>
  <si>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</si>
  <si>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</si>
  <si>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</si>
  <si>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</si>
  <si>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</si>
  <si>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</si>
  <si>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</si>
  <si>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</si>
  <si>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</si>
  <si>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</si>
  <si>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</si>
  <si>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</si>
  <si>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</si>
  <si>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</si>
  <si>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</si>
  <si>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</si>
  <si>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</si>
  <si>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</si>
  <si>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</si>
  <si>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</si>
  <si>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</si>
  <si>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</si>
  <si>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</si>
  <si>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</si>
  <si>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</si>
  <si>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</si>
  <si>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</si>
  <si>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</si>
  <si>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</si>
  <si>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</si>
  <si>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</si>
  <si>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</si>
  <si>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</si>
  <si>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</si>
  <si>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</si>
  <si>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</si>
  <si>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</si>
  <si>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</si>
  <si>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</si>
  <si>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</si>
  <si>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</si>
  <si>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</si>
  <si>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</si>
  <si>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</si>
  <si>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</si>
  <si>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</si>
  <si>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</si>
  <si>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</si>
  <si>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</si>
  <si>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</si>
  <si>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</si>
  <si>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</si>
  <si>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</si>
  <si>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</si>
  <si>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</si>
  <si>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</si>
  <si>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</si>
  <si>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</si>
  <si>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</si>
  <si>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</si>
  <si>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</si>
  <si>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</si>
  <si>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</si>
  <si>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</si>
  <si>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</si>
  <si>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</si>
  <si>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</si>
  <si>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</si>
  <si>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</si>
  <si>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</si>
  <si>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</si>
  <si>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</si>
  <si>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</si>
  <si>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</si>
  <si>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</si>
  <si>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</si>
  <si>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</si>
  <si>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</si>
  <si>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</si>
  <si>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</si>
  <si>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</si>
  <si>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</si>
  <si>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</si>
  <si>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</si>
  <si>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</si>
  <si>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</si>
  <si>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</si>
  <si>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</si>
  <si>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</si>
  <si>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</si>
  <si>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</si>
  <si>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</si>
  <si>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</si>
  <si>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</si>
  <si>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</si>
  <si>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</si>
  <si>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</si>
  <si>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</si>
  <si>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</si>
  <si>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</si>
  <si>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</si>
  <si>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</si>
  <si>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</si>
  <si>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</si>
  <si>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</si>
  <si>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</si>
  <si>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</si>
  <si>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</si>
  <si>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</si>
  <si>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</si>
  <si>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</si>
  <si>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</si>
  <si>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</si>
  <si>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</si>
  <si>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</si>
  <si>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</si>
  <si>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</si>
  <si>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</si>
  <si>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</si>
  <si>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</si>
  <si>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</si>
  <si>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</si>
  <si>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</si>
  <si>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</si>
  <si>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</si>
  <si>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</si>
  <si>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</si>
  <si>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</si>
  <si>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</si>
  <si>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</si>
  <si>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</si>
  <si>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</si>
  <si>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</si>
  <si>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</si>
  <si>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</si>
  <si>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</si>
  <si>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</si>
  <si>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</si>
  <si>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</si>
  <si>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</si>
  <si>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</si>
  <si>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</si>
  <si>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</si>
  <si>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</si>
  <si>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</si>
  <si>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</si>
  <si>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</si>
  <si>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</si>
  <si>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</si>
  <si>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</si>
  <si>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</si>
  <si>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</si>
  <si>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</si>
  <si>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</si>
  <si>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</si>
  <si>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</si>
  <si>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</si>
  <si>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</si>
  <si>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</si>
  <si>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</si>
  <si>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</si>
  <si>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</si>
  <si>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</si>
  <si>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</si>
  <si>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</si>
  <si>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</si>
  <si>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</si>
  <si>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</si>
  <si>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</si>
  <si>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</si>
  <si>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</si>
  <si>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</si>
  <si>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</si>
  <si>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</si>
  <si>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</si>
  <si>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</si>
  <si>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</si>
  <si>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</si>
  <si>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</si>
  <si>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</si>
  <si>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</si>
  <si>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</si>
  <si>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</si>
  <si>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</si>
  <si>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</si>
  <si>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</si>
  <si>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</si>
  <si>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</si>
  <si>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</si>
  <si>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</si>
  <si>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</si>
  <si>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</si>
  <si>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</si>
  <si>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</si>
  <si>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</si>
  <si>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</si>
  <si>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</si>
  <si>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</si>
  <si>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</si>
  <si>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</si>
  <si>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</si>
  <si>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</si>
  <si>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</si>
  <si>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</si>
  <si>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</si>
  <si>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</si>
  <si>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</si>
  <si>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</si>
  <si>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</si>
  <si>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</si>
  <si>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</si>
  <si>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</si>
  <si>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</si>
  <si>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</si>
  <si>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</si>
  <si>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</si>
  <si>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</si>
  <si>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</si>
  <si>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</si>
  <si>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</si>
  <si>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</si>
  <si>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</si>
  <si>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</si>
  <si>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</si>
  <si>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</si>
  <si>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</si>
  <si>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</si>
  <si>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</si>
  <si>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</si>
  <si>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</si>
  <si>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</si>
  <si>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</si>
  <si>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</si>
  <si>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</si>
  <si>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</si>
  <si>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</si>
  <si>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</si>
  <si>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</si>
  <si>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</si>
  <si>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</si>
  <si>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</si>
  <si>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</si>
  <si>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</si>
  <si>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</si>
  <si>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</si>
  <si>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</si>
  <si>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</si>
  <si>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</si>
  <si>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</si>
  <si>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</si>
  <si>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</si>
  <si>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</si>
  <si>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</si>
  <si>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</si>
  <si>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</si>
  <si>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</si>
  <si>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</si>
  <si>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</si>
  <si>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</si>
  <si>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</si>
  <si>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</si>
  <si>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</si>
  <si>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</si>
  <si>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</si>
  <si>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</si>
  <si>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</si>
  <si>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</si>
  <si>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</si>
  <si>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</si>
  <si>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</si>
  <si>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</si>
  <si>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</si>
  <si>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</si>
  <si>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</si>
  <si>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</si>
  <si>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</si>
  <si>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</si>
  <si>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</si>
  <si>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</si>
  <si>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</si>
  <si>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</si>
  <si>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</si>
  <si>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</si>
  <si>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</si>
  <si>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</si>
  <si>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</si>
  <si>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</si>
  <si>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</si>
  <si>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</si>
  <si>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</si>
  <si>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</si>
  <si>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</si>
  <si>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</si>
  <si>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</si>
  <si>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</si>
  <si>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</si>
  <si>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</si>
  <si>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</si>
  <si>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</si>
  <si>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</si>
  <si>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</si>
  <si>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</si>
  <si>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</si>
  <si>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</si>
  <si>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</si>
  <si>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</si>
  <si>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</si>
  <si>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</si>
  <si>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</si>
  <si>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</si>
  <si>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</si>
  <si>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</si>
  <si>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</si>
  <si>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</si>
  <si>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</si>
  <si>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</si>
  <si>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</si>
  <si>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</si>
  <si>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</si>
  <si>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</si>
  <si>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</si>
  <si>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</si>
  <si>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</si>
  <si>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</si>
  <si>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</si>
  <si>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</si>
  <si>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</si>
  <si>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</si>
  <si>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</si>
  <si>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</si>
  <si>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</si>
  <si>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</si>
  <si>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</si>
  <si>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</si>
  <si>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</si>
  <si>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</si>
  <si>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</si>
  <si>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</si>
  <si>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</si>
  <si>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</si>
  <si>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</si>
  <si>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</si>
  <si>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</si>
  <si>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</si>
  <si>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</si>
  <si>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</si>
  <si>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</si>
  <si>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</si>
  <si>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</si>
  <si>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</si>
  <si>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</si>
  <si>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</si>
  <si>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</si>
  <si>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</si>
  <si>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</si>
  <si>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</si>
  <si>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</si>
  <si>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</si>
  <si>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</si>
  <si>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</si>
  <si>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</si>
  <si>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</si>
  <si>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</si>
  <si>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</si>
  <si>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</si>
  <si>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</si>
  <si>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</si>
  <si>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</si>
  <si>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</si>
  <si>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</si>
  <si>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</si>
  <si>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</si>
  <si>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</si>
  <si>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</si>
  <si>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</si>
  <si>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</si>
  <si>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</si>
  <si>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</si>
  <si>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</si>
  <si>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</si>
  <si>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</si>
  <si>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</si>
  <si>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</si>
  <si>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</si>
  <si>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</si>
  <si>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</si>
  <si>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</si>
  <si>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</si>
  <si>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</si>
  <si>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</si>
  <si>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</si>
  <si>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</si>
  <si>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</si>
  <si>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</si>
  <si>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</si>
  <si>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</si>
  <si>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</si>
  <si>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</si>
  <si>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</si>
  <si>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</si>
  <si>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</si>
  <si>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</si>
  <si>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</si>
  <si>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</si>
  <si>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</si>
  <si>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</si>
  <si>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</si>
  <si>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</si>
  <si>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</si>
  <si>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</si>
  <si>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</si>
  <si>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</si>
  <si>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</si>
  <si>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</si>
  <si>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</si>
  <si>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</si>
  <si>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</si>
  <si>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</si>
  <si>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</si>
  <si>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</si>
  <si>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</si>
  <si>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</si>
  <si>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</si>
  <si>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</si>
  <si>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</si>
  <si>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</si>
  <si>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</si>
  <si>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</si>
  <si>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</si>
  <si>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</si>
  <si>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</si>
  <si>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</si>
  <si>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</si>
  <si>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</si>
  <si>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</si>
  <si>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</si>
  <si>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</si>
  <si>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</si>
  <si>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</si>
  <si>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</si>
  <si>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</si>
  <si>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</si>
  <si>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</si>
  <si>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</si>
  <si>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</si>
  <si>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</si>
  <si>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</si>
  <si>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</si>
  <si>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</si>
  <si>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</si>
  <si>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</si>
  <si>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</si>
  <si>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</si>
  <si>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</si>
  <si>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</si>
  <si>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</si>
  <si>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</si>
  <si>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</si>
  <si>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</si>
  <si>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</si>
  <si>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</si>
  <si>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</si>
  <si>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</si>
  <si>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</si>
  <si>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</si>
  <si>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</si>
  <si>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</si>
  <si>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</si>
  <si>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</si>
  <si>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</si>
  <si>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</si>
  <si>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</si>
  <si>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</si>
  <si>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</si>
  <si>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</si>
  <si>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</si>
  <si>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</si>
  <si>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</si>
  <si>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</si>
  <si>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</si>
  <si>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</si>
  <si>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</si>
  <si>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</si>
  <si>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</si>
  <si>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</si>
  <si>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</si>
  <si>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</si>
  <si>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</si>
  <si>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</si>
  <si>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</si>
  <si>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</si>
  <si>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</si>
  <si>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</si>
  <si>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</si>
  <si>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</si>
  <si>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</si>
  <si>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</si>
  <si>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</si>
  <si>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</si>
  <si>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</si>
  <si>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</si>
  <si>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</si>
  <si>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</si>
  <si>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</si>
  <si>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</si>
  <si>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</si>
  <si>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</si>
  <si>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</si>
  <si>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</si>
  <si>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</si>
  <si>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</si>
  <si>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</si>
  <si>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</si>
  <si>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</si>
  <si>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</si>
  <si>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</si>
  <si>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</si>
  <si>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</si>
  <si>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</si>
  <si>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</si>
  <si>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</si>
  <si>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</si>
  <si>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</si>
  <si>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</si>
  <si>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</si>
  <si>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</si>
  <si>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</si>
  <si>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</si>
  <si>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</si>
  <si>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</si>
  <si>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</si>
  <si>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</si>
  <si>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</si>
  <si>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</si>
  <si>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</si>
  <si>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</si>
  <si>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</si>
  <si>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</si>
  <si>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</si>
  <si>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</si>
  <si>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</si>
  <si>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</si>
  <si>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</si>
  <si>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</si>
  <si>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</si>
  <si>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</si>
  <si>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</si>
  <si>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</si>
  <si>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</si>
  <si>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</si>
  <si>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</si>
  <si>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</si>
  <si>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</si>
  <si>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</si>
  <si>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</si>
  <si>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</si>
  <si>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</si>
  <si>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</si>
  <si>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</si>
  <si>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</si>
  <si>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</si>
  <si>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</si>
  <si>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</si>
  <si>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</si>
  <si>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</si>
  <si>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</si>
  <si>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</si>
  <si>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</si>
  <si>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</si>
  <si>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</si>
  <si>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</si>
  <si>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</si>
  <si>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</si>
  <si>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</si>
  <si>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</si>
  <si>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</si>
  <si>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</si>
  <si>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</si>
  <si>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</si>
  <si>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</si>
  <si>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</si>
  <si>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</si>
  <si>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</si>
  <si>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</si>
  <si>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</si>
  <si>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</si>
  <si>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</si>
  <si>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</si>
  <si>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</si>
  <si>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</si>
  <si>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</si>
  <si>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</si>
  <si>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</si>
  <si>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</si>
  <si>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</si>
  <si>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</si>
  <si>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</si>
  <si>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</si>
  <si>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</si>
  <si>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</si>
  <si>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</si>
  <si>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</si>
  <si>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</si>
  <si>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</si>
  <si>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</si>
  <si>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</si>
  <si>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</si>
  <si>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</si>
  <si>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</si>
  <si>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</si>
  <si>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</si>
  <si>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</si>
  <si>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</si>
  <si>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</si>
  <si>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</si>
  <si>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</si>
  <si>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</si>
  <si>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</si>
  <si>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</si>
  <si>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</si>
  <si>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</si>
  <si>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</si>
  <si>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</si>
  <si>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</si>
  <si>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</si>
  <si>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</si>
  <si>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</si>
  <si>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</si>
  <si>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</si>
  <si>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</si>
  <si>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</si>
  <si>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</si>
  <si>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</si>
  <si>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</si>
  <si>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</si>
  <si>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</si>
  <si>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</si>
  <si>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</si>
  <si>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</si>
  <si>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</si>
  <si>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</si>
  <si>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</si>
  <si>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</si>
  <si>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</si>
  <si>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</si>
  <si>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</si>
  <si>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</si>
  <si>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</si>
  <si>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</si>
  <si>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</si>
  <si>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</si>
  <si>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</si>
  <si>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</si>
  <si>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</si>
  <si>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</si>
  <si>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</si>
  <si>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</si>
  <si>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</si>
  <si>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</si>
  <si>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</si>
  <si>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</si>
  <si>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</si>
  <si>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</si>
  <si>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</si>
  <si>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</si>
  <si>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</si>
  <si>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</si>
  <si>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</si>
  <si>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</si>
  <si>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</si>
  <si>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</si>
  <si>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</si>
  <si>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</si>
  <si>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</si>
  <si>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</si>
  <si>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</si>
  <si>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</si>
  <si>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</si>
  <si>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</si>
  <si>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</si>
  <si>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</si>
  <si>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</si>
  <si>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</si>
  <si>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</si>
  <si>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</si>
  <si>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</si>
  <si>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</si>
  <si>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</si>
  <si>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</si>
  <si>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</si>
  <si>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</si>
  <si>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</si>
  <si>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</si>
  <si>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</si>
  <si>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</si>
  <si>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</si>
  <si>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</si>
  <si>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</si>
  <si>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</si>
  <si>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</si>
  <si>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</si>
  <si>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</si>
  <si>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</si>
  <si>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</si>
  <si>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</si>
  <si>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</si>
  <si>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</si>
  <si>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</si>
  <si>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</si>
  <si>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</si>
  <si>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</si>
  <si>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</si>
  <si>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</si>
  <si>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</si>
  <si>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</si>
  <si>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</si>
  <si>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</si>
  <si>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</si>
  <si>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</si>
  <si>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</si>
  <si>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</si>
  <si>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</si>
  <si>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</si>
  <si>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</si>
  <si>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</si>
  <si>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</si>
  <si>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</si>
  <si>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</si>
  <si>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</si>
  <si>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</si>
  <si>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</si>
  <si>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</si>
  <si>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</si>
  <si>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</si>
  <si>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</si>
  <si>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</si>
  <si>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</si>
  <si>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</si>
  <si>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</si>
  <si>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</si>
  <si>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</si>
  <si>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</si>
  <si>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</si>
  <si>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</si>
  <si>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</si>
  <si>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</si>
  <si>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</si>
  <si>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</si>
  <si>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</si>
  <si>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</si>
  <si>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</si>
  <si>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</si>
  <si>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</si>
  <si>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</si>
  <si>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</si>
  <si>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</si>
  <si>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</si>
  <si>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</si>
  <si>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</si>
  <si>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</si>
  <si>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</si>
  <si>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</si>
  <si>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</si>
  <si>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</si>
  <si>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</si>
  <si>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</si>
  <si>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</si>
  <si>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</si>
  <si>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</si>
  <si>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</si>
  <si>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</si>
  <si>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</si>
  <si>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</si>
  <si>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</si>
  <si>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</si>
  <si>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</si>
  <si>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</si>
  <si>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</si>
  <si>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</si>
  <si>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</si>
  <si>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</si>
  <si>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</si>
  <si>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</si>
  <si>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</si>
  <si>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</si>
  <si>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</si>
  <si>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</si>
  <si>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</si>
  <si>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</si>
  <si>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</si>
  <si>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</si>
  <si>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</si>
  <si>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</si>
  <si>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</si>
  <si>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</si>
  <si>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</si>
  <si>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</si>
  <si>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</si>
  <si>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</si>
  <si>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</si>
  <si>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</si>
  <si>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</si>
  <si>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</si>
  <si>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</si>
  <si>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</si>
  <si>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</si>
  <si>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</si>
  <si>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</si>
  <si>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</si>
  <si>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</si>
  <si>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</si>
  <si>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</si>
  <si>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</si>
  <si>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</si>
  <si>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</si>
  <si>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</si>
  <si>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</si>
  <si>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</si>
  <si>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</si>
  <si>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</si>
  <si>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</si>
  <si>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</si>
  <si>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</si>
  <si>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</si>
  <si>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</si>
  <si>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</si>
  <si>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</si>
  <si>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</si>
  <si>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</si>
  <si>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</si>
  <si>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</si>
  <si>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</si>
  <si>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</si>
  <si>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</si>
  <si>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</si>
  <si>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</si>
  <si>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</si>
  <si>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</si>
  <si>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</si>
  <si>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</si>
  <si>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</si>
  <si>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</si>
  <si>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</si>
  <si>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</si>
  <si>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</si>
  <si>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</si>
  <si>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</si>
  <si>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</si>
  <si>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</si>
  <si>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</si>
  <si>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</si>
  <si>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</si>
  <si>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</si>
  <si>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</si>
  <si>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</si>
  <si>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</si>
  <si>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</si>
  <si>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</si>
  <si>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</si>
  <si>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</si>
  <si>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</si>
  <si>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</si>
  <si>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</si>
  <si>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</si>
  <si>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</si>
  <si>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</si>
  <si>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</si>
  <si>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</si>
  <si>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</si>
  <si>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</si>
  <si>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</si>
  <si>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</si>
  <si>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</si>
  <si>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</si>
  <si>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</si>
  <si>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</si>
  <si>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</si>
  <si>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</si>
  <si>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</si>
  <si>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</si>
  <si>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</si>
  <si>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</si>
  <si>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</si>
  <si>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</si>
  <si>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</si>
  <si>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</si>
  <si>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</si>
  <si>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</si>
  <si>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</si>
  <si>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</si>
  <si>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</si>
  <si>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</si>
  <si>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</si>
  <si>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</si>
  <si>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</si>
  <si>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</si>
  <si>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</si>
  <si>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</si>
  <si>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</si>
  <si>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</si>
  <si>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</si>
  <si>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</si>
  <si>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</si>
  <si>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</si>
  <si>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</si>
  <si>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</si>
  <si>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</si>
  <si>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</si>
  <si>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</si>
  <si>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</si>
  <si>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</si>
  <si>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</si>
  <si>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</si>
  <si>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</si>
  <si>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</si>
  <si>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</si>
  <si>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</si>
  <si>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</si>
  <si>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</si>
  <si>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</si>
  <si>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</si>
  <si>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</si>
  <si>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</si>
  <si>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</si>
  <si>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</si>
  <si>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</si>
  <si>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</si>
  <si>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</si>
  <si>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</si>
  <si>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</si>
  <si>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</si>
  <si>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</si>
  <si>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</si>
  <si>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</si>
  <si>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</si>
  <si>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</si>
  <si>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</si>
  <si>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</si>
  <si>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</si>
  <si>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</si>
  <si>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</si>
  <si>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</si>
  <si>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</si>
  <si>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</si>
  <si>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</si>
  <si>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</si>
  <si>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</si>
  <si>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</si>
  <si>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</si>
  <si>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</si>
  <si>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</si>
  <si>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</si>
  <si>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</si>
  <si>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</si>
  <si>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</si>
  <si>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</si>
  <si>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</si>
  <si>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</si>
  <si>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</si>
  <si>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</si>
  <si>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</si>
  <si>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</si>
  <si>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</si>
  <si>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</si>
  <si>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</si>
  <si>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</si>
  <si>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</si>
  <si>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</si>
  <si>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</si>
  <si>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</si>
  <si>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</si>
  <si>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</si>
  <si>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</si>
  <si>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</si>
  <si>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</si>
  <si>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</si>
  <si>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</si>
  <si>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</si>
  <si>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</si>
  <si>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</si>
  <si>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</si>
  <si>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</si>
  <si>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</si>
  <si>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</si>
  <si>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</si>
  <si>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</si>
  <si>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</si>
  <si>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</si>
  <si>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</si>
  <si>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</si>
  <si>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</si>
  <si>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</si>
  <si>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</si>
  <si>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</si>
  <si>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</si>
  <si>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</si>
  <si>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</si>
  <si>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</si>
  <si>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</si>
  <si>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</si>
  <si>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</si>
  <si>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</si>
  <si>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</si>
  <si>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</si>
  <si>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</si>
  <si>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</si>
  <si>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</si>
  <si>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</si>
  <si>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</si>
  <si>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</si>
  <si>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</si>
  <si>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</si>
  <si>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</si>
  <si>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</si>
  <si>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</si>
  <si>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</si>
  <si>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</si>
  <si>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</si>
  <si>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</si>
  <si>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</si>
  <si>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</si>
  <si>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</si>
  <si>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</si>
  <si>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</si>
  <si>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</si>
  <si>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</si>
  <si>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</si>
  <si>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</si>
  <si>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</si>
  <si>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</si>
  <si>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</si>
  <si>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</si>
  <si>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</si>
  <si>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</si>
  <si>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</si>
  <si>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</si>
  <si>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</si>
  <si>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</si>
  <si>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</si>
  <si>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</si>
  <si>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</si>
  <si>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</si>
  <si>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</si>
  <si>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</si>
  <si>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</si>
  <si>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</si>
  <si>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</si>
  <si>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</si>
  <si>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</si>
  <si>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</si>
  <si>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</si>
  <si>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</si>
  <si>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</si>
  <si>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</si>
  <si>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</si>
  <si>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</si>
  <si>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</si>
  <si>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</si>
  <si>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</si>
  <si>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</si>
  <si>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</si>
  <si>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</si>
  <si>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</si>
  <si>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</si>
  <si>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</si>
  <si>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</si>
  <si>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</si>
  <si>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</si>
  <si>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</si>
  <si>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</si>
  <si>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</si>
  <si>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</si>
  <si>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</si>
  <si>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</si>
  <si>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</si>
  <si>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</si>
  <si>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</si>
  <si>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</si>
  <si>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</si>
  <si>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</si>
  <si>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</si>
  <si>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</si>
  <si>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</si>
  <si>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</si>
  <si>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</si>
  <si>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</si>
  <si>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</si>
  <si>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</si>
  <si>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</si>
  <si>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</si>
  <si>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</si>
  <si>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</si>
  <si>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</si>
  <si>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</si>
  <si>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</si>
  <si>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</si>
  <si>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</si>
  <si>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</si>
  <si>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</si>
  <si>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</si>
  <si>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</si>
  <si>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</si>
  <si>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</si>
  <si>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</si>
  <si>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</si>
  <si>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</si>
  <si>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</si>
  <si>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</si>
  <si>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</si>
  <si>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</si>
  <si>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</si>
  <si>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</si>
  <si>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</si>
  <si>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</si>
  <si>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</si>
  <si>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</si>
  <si>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</si>
  <si>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</si>
  <si>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</si>
  <si>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</si>
  <si>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</si>
  <si>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</si>
  <si>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</si>
  <si>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</si>
  <si>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</si>
  <si>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</si>
  <si>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</si>
  <si>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</si>
  <si>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</si>
  <si>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</si>
  <si>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</si>
  <si>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</si>
  <si>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</si>
  <si>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</si>
  <si>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</si>
  <si>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</si>
  <si>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</si>
  <si>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</si>
  <si>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</si>
  <si>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</si>
  <si>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</si>
  <si>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</si>
  <si>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</si>
  <si>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</si>
  <si>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</si>
  <si>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</si>
  <si>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</si>
  <si>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</si>
  <si>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</si>
  <si>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</si>
  <si>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</si>
  <si>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</si>
  <si>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</si>
  <si>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</si>
  <si>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</si>
  <si>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</si>
  <si>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</si>
  <si>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</si>
  <si>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</si>
  <si>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</si>
  <si>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</si>
  <si>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</si>
  <si>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</si>
  <si>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</si>
  <si>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</si>
  <si>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</si>
  <si>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</si>
  <si>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</si>
  <si>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</si>
  <si>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</si>
  <si>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</si>
  <si>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</si>
  <si>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</si>
  <si>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</si>
  <si>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</si>
  <si>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</si>
  <si>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</si>
  <si>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</si>
  <si>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</si>
  <si>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</si>
  <si>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</si>
  <si>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</si>
  <si>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</si>
  <si>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</si>
  <si>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</si>
  <si>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</si>
  <si>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</si>
  <si>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</si>
  <si>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</si>
  <si>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</si>
  <si>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</si>
  <si>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</si>
  <si>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</si>
  <si>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</si>
  <si>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</si>
  <si>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</si>
  <si>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</si>
  <si>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</si>
  <si>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</si>
  <si>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</si>
  <si>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</si>
  <si>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</si>
  <si>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</si>
  <si>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</si>
  <si>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</si>
  <si>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</si>
  <si>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</si>
  <si>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</si>
  <si>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</si>
  <si>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</si>
  <si>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</si>
  <si>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</si>
  <si>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</si>
  <si>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</si>
  <si>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</si>
  <si>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</si>
  <si>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</si>
  <si>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</si>
  <si>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</si>
  <si>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</si>
  <si>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</si>
  <si>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</si>
  <si>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</si>
  <si>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</si>
  <si>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</si>
  <si>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</si>
  <si>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</si>
  <si>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</si>
  <si>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</si>
  <si>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</si>
  <si>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</si>
  <si>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</si>
  <si>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</si>
  <si>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</si>
  <si>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</si>
  <si>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</si>
  <si>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</si>
  <si>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</si>
  <si>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</si>
  <si>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</si>
  <si>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</si>
  <si>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</si>
  <si>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</si>
  <si>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</si>
  <si>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</si>
  <si>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</si>
  <si>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</si>
  <si>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</si>
  <si>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</si>
  <si>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</si>
  <si>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</si>
  <si>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</si>
  <si>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</si>
  <si>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</si>
  <si>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</si>
  <si>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</si>
  <si>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</si>
  <si>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</si>
  <si>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</si>
  <si>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</si>
  <si>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</si>
  <si>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</si>
  <si>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</si>
  <si>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</si>
  <si>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</si>
  <si>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</si>
  <si>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</si>
  <si>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</si>
  <si>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</si>
  <si>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</si>
  <si>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</si>
  <si>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</si>
  <si>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</si>
  <si>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</si>
  <si>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</si>
  <si>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</si>
  <si>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</si>
  <si>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</si>
  <si>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</si>
  <si>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</si>
  <si>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</si>
  <si>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</si>
  <si>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</si>
  <si>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</si>
  <si>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</si>
  <si>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</si>
  <si>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</si>
  <si>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</si>
  <si>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</si>
  <si>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</si>
  <si>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</si>
  <si>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</si>
  <si>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</si>
  <si>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</si>
  <si>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</si>
  <si>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</si>
  <si>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</si>
  <si>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</si>
  <si>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</si>
  <si>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</si>
  <si>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</si>
  <si>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</si>
  <si>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</si>
  <si>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</si>
  <si>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</si>
  <si>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</si>
  <si>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</si>
  <si>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</si>
  <si>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</si>
  <si>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</si>
  <si>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</si>
  <si>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</si>
  <si>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</si>
  <si>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</si>
  <si>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</si>
  <si>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</si>
  <si>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</si>
  <si>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</si>
  <si>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</si>
  <si>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</si>
  <si>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</si>
  <si>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</si>
  <si>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</si>
  <si>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</si>
  <si>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</si>
  <si>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</si>
  <si>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</si>
  <si>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</si>
  <si>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</si>
  <si>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</si>
  <si>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</si>
  <si>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</si>
  <si>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</si>
  <si>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</si>
  <si>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</si>
  <si>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</si>
  <si>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</si>
  <si>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</si>
  <si>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</si>
  <si>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</si>
  <si>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</si>
  <si>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</si>
  <si>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</si>
  <si>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</si>
  <si>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</si>
  <si>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</si>
  <si>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</si>
  <si>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</si>
  <si>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</si>
  <si>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</si>
  <si>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</si>
  <si>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</si>
  <si>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</si>
  <si>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</si>
  <si>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</si>
  <si>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</si>
  <si>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</si>
  <si>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</si>
  <si>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</si>
  <si>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</si>
  <si>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</si>
  <si>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</si>
  <si>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</si>
  <si>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</si>
  <si>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</si>
  <si>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</si>
  <si>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</si>
  <si>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</si>
  <si>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</si>
  <si>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</si>
  <si>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</si>
  <si>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</si>
  <si>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</si>
  <si>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</si>
  <si>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</si>
  <si>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</si>
  <si>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</si>
  <si>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</si>
  <si>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</si>
  <si>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</si>
  <si>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</si>
  <si>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</si>
  <si>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</si>
  <si>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</si>
  <si>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</si>
  <si>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</si>
  <si>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</si>
  <si>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</si>
  <si>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</si>
  <si>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</si>
  <si>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</si>
  <si>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</si>
  <si>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</si>
  <si>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</si>
  <si>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</si>
  <si>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</si>
  <si>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</si>
  <si>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</si>
  <si>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</si>
  <si>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</si>
  <si>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</si>
  <si>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</si>
  <si>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</si>
  <si>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</si>
  <si>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</si>
  <si>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</si>
  <si>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</si>
  <si>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</si>
  <si>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</si>
  <si>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</si>
  <si>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</si>
  <si>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</si>
  <si>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</si>
  <si>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</si>
  <si>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</si>
  <si>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</si>
  <si>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</si>
  <si>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</si>
  <si>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</si>
  <si>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</si>
  <si>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</si>
  <si>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</si>
  <si>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</si>
  <si>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</si>
  <si>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</si>
  <si>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</si>
  <si>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</si>
  <si>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</si>
  <si>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</si>
  <si>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</si>
  <si>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</si>
  <si>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</si>
  <si>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</si>
  <si>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</si>
  <si>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</si>
  <si>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</si>
  <si>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</si>
  <si>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</si>
  <si>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</si>
  <si>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</si>
  <si>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</si>
  <si>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</si>
  <si>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</si>
  <si>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</si>
  <si>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</si>
  <si>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</si>
  <si>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</si>
  <si>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</si>
  <si>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</si>
  <si>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</si>
  <si>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</si>
  <si>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</si>
  <si>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</si>
  <si>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</si>
  <si>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</si>
  <si>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</si>
  <si>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</si>
  <si>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</si>
  <si>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</si>
  <si>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</si>
  <si>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</si>
  <si>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</si>
  <si>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</si>
  <si>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</si>
  <si>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</si>
  <si>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</si>
  <si>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</si>
  <si>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</si>
  <si>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</si>
  <si>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</si>
  <si>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</si>
  <si>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</si>
  <si>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</si>
  <si>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</si>
  <si>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</si>
  <si>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</si>
  <si>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</si>
  <si>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</si>
  <si>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</si>
  <si>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</si>
  <si>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</si>
  <si>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</si>
  <si>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</si>
  <si>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</si>
  <si>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</si>
  <si>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</si>
  <si>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</si>
  <si>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</si>
  <si>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</si>
  <si>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</si>
  <si>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</si>
  <si>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</si>
  <si>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</si>
  <si>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</si>
  <si>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</si>
  <si>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</si>
  <si>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</si>
  <si>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</si>
  <si>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</si>
  <si>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</si>
  <si>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</si>
  <si>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</si>
  <si>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</si>
  <si>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</si>
  <si>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</si>
  <si>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</si>
  <si>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</si>
  <si>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</si>
  <si>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</si>
  <si>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</si>
  <si>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</si>
  <si>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</si>
  <si>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</si>
  <si>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</si>
  <si>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</si>
  <si>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</si>
  <si>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</si>
  <si>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</si>
  <si>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</si>
  <si>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</si>
  <si>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</si>
  <si>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</si>
  <si>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</si>
  <si>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</si>
  <si>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</si>
  <si>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</si>
  <si>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</si>
  <si>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</si>
  <si>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</si>
  <si>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</si>
  <si>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</si>
  <si>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</si>
  <si>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</si>
  <si>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</si>
  <si>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</si>
  <si>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</si>
  <si>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</si>
  <si>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</si>
  <si>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</si>
  <si>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</si>
  <si>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</si>
  <si>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</si>
  <si>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</si>
  <si>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</si>
  <si>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</si>
  <si>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</si>
  <si>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</si>
  <si>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</si>
  <si>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</si>
  <si>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</si>
  <si>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</si>
  <si>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</si>
  <si>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</si>
  <si>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</si>
  <si>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</si>
  <si>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</si>
  <si>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</si>
  <si>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</si>
  <si>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</si>
  <si>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</si>
  <si>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</si>
  <si>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</si>
  <si>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</si>
  <si>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</si>
  <si>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</si>
  <si>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</si>
  <si>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</si>
  <si>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</si>
  <si>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</si>
  <si>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</si>
  <si>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</si>
  <si>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</si>
  <si>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</si>
  <si>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</si>
  <si>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</si>
  <si>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</si>
  <si>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</si>
  <si>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</si>
  <si>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</si>
  <si>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</si>
  <si>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</si>
  <si>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</si>
  <si>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</si>
  <si>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</si>
  <si>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</si>
  <si>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</si>
  <si>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</si>
  <si>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</si>
  <si>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</si>
  <si>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</si>
  <si>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</si>
  <si>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</si>
  <si>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</si>
  <si>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</si>
  <si>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</si>
  <si>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</si>
  <si>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</si>
  <si>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</si>
  <si>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</si>
  <si>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</si>
  <si>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</si>
  <si>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</si>
  <si>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</si>
  <si>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</si>
  <si>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</si>
  <si>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</si>
  <si>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</si>
  <si>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</si>
  <si>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</si>
  <si>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</si>
  <si>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</si>
  <si>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</si>
  <si>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</si>
  <si>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</si>
  <si>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</si>
  <si>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</si>
  <si>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</si>
  <si>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</si>
  <si>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</si>
  <si>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</si>
  <si>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</si>
  <si>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</si>
  <si>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</si>
  <si>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</si>
  <si>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</si>
  <si>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</si>
  <si>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</si>
  <si>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</si>
  <si>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</si>
  <si>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</si>
  <si>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</si>
  <si>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</si>
  <si>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</si>
  <si>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</si>
  <si>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</si>
  <si>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</si>
  <si>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</si>
  <si>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</si>
  <si>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</si>
  <si>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</si>
  <si>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</si>
  <si>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</si>
  <si>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</si>
  <si>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</si>
  <si>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</si>
  <si>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</si>
  <si>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</si>
  <si>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</si>
  <si>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</si>
  <si>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</si>
  <si>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</si>
  <si>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</si>
  <si>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</si>
  <si>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</si>
  <si>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</si>
  <si>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</si>
  <si>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</si>
  <si>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</si>
  <si>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</si>
  <si>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</si>
  <si>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</si>
  <si>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</si>
  <si>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</si>
  <si>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</si>
  <si>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</si>
  <si>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</si>
  <si>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</si>
  <si>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</si>
  <si>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</si>
  <si>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</si>
  <si>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</si>
  <si>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</si>
  <si>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</si>
  <si>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</si>
  <si>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</si>
  <si>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</si>
  <si>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</si>
  <si>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</si>
  <si>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</si>
  <si>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</si>
  <si>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</si>
  <si>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</si>
  <si>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</si>
  <si>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</si>
  <si>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</si>
  <si>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</si>
  <si>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</si>
  <si>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</si>
  <si>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</si>
  <si>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</si>
  <si>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</si>
  <si>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</si>
  <si>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</si>
  <si>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</si>
  <si>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</si>
  <si>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</si>
  <si>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</si>
  <si>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</si>
  <si>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</si>
  <si>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</si>
  <si>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</si>
  <si>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</si>
  <si>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</si>
  <si>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</si>
  <si>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</si>
  <si>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</si>
  <si>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</si>
  <si>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</si>
  <si>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</si>
  <si>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</si>
  <si>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</si>
  <si>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</si>
  <si>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</si>
  <si>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</si>
  <si>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</si>
  <si>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</si>
  <si>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</si>
  <si>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</si>
  <si>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</si>
  <si>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</si>
  <si>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</si>
  <si>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</si>
  <si>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</si>
  <si>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</si>
  <si>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</si>
  <si>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</si>
  <si>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</si>
  <si>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</si>
  <si>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</si>
  <si>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</si>
  <si>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</si>
  <si>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</si>
  <si>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</si>
  <si>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</si>
  <si>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</si>
  <si>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</si>
  <si>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</si>
  <si>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</si>
  <si>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</si>
  <si>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</si>
  <si>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</si>
  <si>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</si>
  <si>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</si>
  <si>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</si>
  <si>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</si>
  <si>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</si>
  <si>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</si>
  <si>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</si>
  <si>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</si>
  <si>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</si>
  <si>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</si>
  <si>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</si>
  <si>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</si>
  <si>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</si>
  <si>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</si>
  <si>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</si>
  <si>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</si>
  <si>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</si>
  <si>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</si>
  <si>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</si>
  <si>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</si>
  <si>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</si>
  <si>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</si>
  <si>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</si>
  <si>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</si>
  <si>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</si>
  <si>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</si>
  <si>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</si>
  <si>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</si>
  <si>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</si>
  <si>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</si>
  <si>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</si>
  <si>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</si>
  <si>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</si>
  <si>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</si>
  <si>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</si>
  <si>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</si>
  <si>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</si>
  <si>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</si>
  <si>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</si>
  <si>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</si>
  <si>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</si>
  <si>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</si>
  <si>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</si>
  <si>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</si>
  <si>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</si>
  <si>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</si>
  <si>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</si>
  <si>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</si>
  <si>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</si>
  <si>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</si>
  <si>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</si>
  <si>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</si>
  <si>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</si>
  <si>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</si>
  <si>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</si>
  <si>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</si>
  <si>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</si>
  <si>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</si>
  <si>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</si>
  <si>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</si>
  <si>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</si>
  <si>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</si>
  <si>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</si>
  <si>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</si>
  <si>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</si>
  <si>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</si>
  <si>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</si>
  <si>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</si>
  <si>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</si>
  <si>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</si>
  <si>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</si>
  <si>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</si>
  <si>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</si>
  <si>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</si>
  <si>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</si>
  <si>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</si>
  <si>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</si>
  <si>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</si>
  <si>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</si>
  <si>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</si>
  <si>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</si>
  <si>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</si>
  <si>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</si>
  <si>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</si>
  <si>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</si>
  <si>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</si>
  <si>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</si>
  <si>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</si>
  <si>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</si>
  <si>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</si>
  <si>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</si>
  <si>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</si>
  <si>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</si>
  <si>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</si>
  <si>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</si>
  <si>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</si>
  <si>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</si>
  <si>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</si>
  <si>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</si>
  <si>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</si>
  <si>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</si>
  <si>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</si>
  <si>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</si>
  <si>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</si>
  <si>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</si>
  <si>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</si>
  <si>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</si>
  <si>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</si>
  <si>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</si>
  <si>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</si>
  <si>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</si>
  <si>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</si>
  <si>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</si>
  <si>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</si>
  <si>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</si>
  <si>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</si>
  <si>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</si>
  <si>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</si>
  <si>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</si>
  <si>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</si>
  <si>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</si>
  <si>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</si>
  <si>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</si>
  <si>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</si>
  <si>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</si>
  <si>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</si>
  <si>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</si>
  <si>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</si>
  <si>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</si>
  <si>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</si>
  <si>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</si>
  <si>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</si>
  <si>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</si>
  <si>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</si>
  <si>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</si>
  <si>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</si>
  <si>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</si>
  <si>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</si>
  <si>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</si>
  <si>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</si>
  <si>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</si>
  <si>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</si>
  <si>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</si>
  <si>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</si>
  <si>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</si>
  <si>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</si>
  <si>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</si>
  <si>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</si>
  <si>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</si>
  <si>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</si>
  <si>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</si>
  <si>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</si>
  <si>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</si>
  <si>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</si>
  <si>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</si>
  <si>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</si>
  <si>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</si>
  <si>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</si>
  <si>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</si>
  <si>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</si>
  <si>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</si>
  <si>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</si>
  <si>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</si>
  <si>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</si>
  <si>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</si>
  <si>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</si>
  <si>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</si>
  <si>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</si>
  <si>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</si>
  <si>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</si>
  <si>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</si>
  <si>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</si>
  <si>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</si>
  <si>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</si>
  <si>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</si>
  <si>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</si>
  <si>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</si>
  <si>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</si>
  <si>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</si>
  <si>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</si>
  <si>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</si>
  <si>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</si>
  <si>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</si>
  <si>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</si>
  <si>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</si>
  <si>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</si>
  <si>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</si>
  <si>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</si>
  <si>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</si>
  <si>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</si>
  <si>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</si>
  <si>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</si>
  <si>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</si>
  <si>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</si>
  <si>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</si>
  <si>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</si>
  <si>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</si>
  <si>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</si>
  <si>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</si>
  <si>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</si>
  <si>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</si>
  <si>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</si>
  <si>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</si>
  <si>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</si>
  <si>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</si>
  <si>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</si>
  <si>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</si>
  <si>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</si>
  <si>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</si>
  <si>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</si>
  <si>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</si>
  <si>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</si>
  <si>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</si>
  <si>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</si>
  <si>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</si>
  <si>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</si>
  <si>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</si>
  <si>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</si>
  <si>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</si>
  <si>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</si>
  <si>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</si>
  <si>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</si>
  <si>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</si>
  <si>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</si>
  <si>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</si>
  <si>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</si>
  <si>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</si>
  <si>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</si>
  <si>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</si>
  <si>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</si>
  <si>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</si>
  <si>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</si>
  <si>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</si>
  <si>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</si>
  <si>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</si>
  <si>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</si>
  <si>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</si>
  <si>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</si>
  <si>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</si>
  <si>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</si>
  <si>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</si>
  <si>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</si>
  <si>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</si>
  <si>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</si>
  <si>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</si>
  <si>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</si>
  <si>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</si>
  <si>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</si>
  <si>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</si>
  <si>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</si>
  <si>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</si>
  <si>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</si>
  <si>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</si>
  <si>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</si>
  <si>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</si>
  <si>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</si>
  <si>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</si>
  <si>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</si>
  <si>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</si>
  <si>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</si>
  <si>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</si>
  <si>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</si>
  <si>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</si>
  <si>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</si>
  <si>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</si>
  <si>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</si>
  <si>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</si>
  <si>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</si>
  <si>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</si>
  <si>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</si>
  <si>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</si>
  <si>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</si>
  <si>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</si>
  <si>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</si>
  <si>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</si>
  <si>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</si>
  <si>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</si>
  <si>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</si>
  <si>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</si>
  <si>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</si>
  <si>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</si>
  <si>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</si>
  <si>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</si>
  <si>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</si>
  <si>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</si>
  <si>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</si>
  <si>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</si>
  <si>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</si>
  <si>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</si>
  <si>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</si>
  <si>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</si>
  <si>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</si>
  <si>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</si>
  <si>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</si>
  <si>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</si>
  <si>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</si>
  <si>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</si>
  <si>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</si>
  <si>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</si>
  <si>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</si>
  <si>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</si>
  <si>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</si>
  <si>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</si>
  <si>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</si>
  <si>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</si>
  <si>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</si>
  <si>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</si>
  <si>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</si>
  <si>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</si>
  <si>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</si>
  <si>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</si>
  <si>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</si>
  <si>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</si>
  <si>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</si>
  <si>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</si>
  <si>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</si>
  <si>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</si>
  <si>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</si>
  <si>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</si>
  <si>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</si>
  <si>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</si>
  <si>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</si>
  <si>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</si>
  <si>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</si>
  <si>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</si>
  <si>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</si>
  <si>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</si>
  <si>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</si>
  <si>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</si>
  <si>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</si>
  <si>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</si>
  <si>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</si>
  <si>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</si>
  <si>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</si>
  <si>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</si>
  <si>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</si>
  <si>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</si>
  <si>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</si>
  <si>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</si>
  <si>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</si>
  <si>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</si>
  <si>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</si>
  <si>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</si>
  <si>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</si>
  <si>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</si>
  <si>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</si>
  <si>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</si>
  <si>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</si>
  <si>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</si>
  <si>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</si>
  <si>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</si>
  <si>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</si>
  <si>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</si>
  <si>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</si>
  <si>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</si>
  <si>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</si>
  <si>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</si>
  <si>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</si>
  <si>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</si>
  <si>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</si>
  <si>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</si>
  <si>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</si>
  <si>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</si>
  <si>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</si>
  <si>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</si>
  <si>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</si>
  <si>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</si>
  <si>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</si>
  <si>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</si>
  <si>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</si>
  <si>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</si>
  <si>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</si>
  <si>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</si>
  <si>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</si>
  <si>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</si>
  <si>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</si>
  <si>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</si>
  <si>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</si>
  <si>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</si>
  <si>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</si>
  <si>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</si>
  <si>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</si>
  <si>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</si>
  <si>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</si>
  <si>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</si>
  <si>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</si>
  <si>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</si>
  <si>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</si>
  <si>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</si>
  <si>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</si>
  <si>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</si>
  <si>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</si>
  <si>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</si>
  <si>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</si>
  <si>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</si>
  <si>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</si>
  <si>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</si>
  <si>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</si>
  <si>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</si>
  <si>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</si>
  <si>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</si>
  <si>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</si>
  <si>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</si>
  <si>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</si>
  <si>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</si>
  <si>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</si>
  <si>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</si>
  <si>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</si>
  <si>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</si>
  <si>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</si>
  <si>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</si>
  <si>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</si>
  <si>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</si>
  <si>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</si>
  <si>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</si>
  <si>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</si>
  <si>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</si>
  <si>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</si>
  <si>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</si>
  <si>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</si>
  <si>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</si>
  <si>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</si>
  <si>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</si>
  <si>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</si>
  <si>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</si>
  <si>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</si>
  <si>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</si>
  <si>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</si>
  <si>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</si>
  <si>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</si>
  <si>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</si>
  <si>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</si>
  <si>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</si>
  <si>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</si>
  <si>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</si>
  <si>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</si>
  <si>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</si>
  <si>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</si>
  <si>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</si>
  <si>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</si>
  <si>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</si>
  <si>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</si>
  <si>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</si>
  <si>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</si>
  <si>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</si>
  <si>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</si>
  <si>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</si>
  <si>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</si>
  <si>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</si>
  <si>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</si>
  <si>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</si>
  <si>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</si>
  <si>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</si>
  <si>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</si>
  <si>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</si>
  <si>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</si>
  <si>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</si>
  <si>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</si>
  <si>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</si>
  <si>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</si>
  <si>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</si>
  <si>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</si>
  <si>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</si>
  <si>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</si>
  <si>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</si>
  <si>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</si>
  <si>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</si>
  <si>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</si>
  <si>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</si>
  <si>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</si>
  <si>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</si>
  <si>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</si>
  <si>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</si>
  <si>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</si>
  <si>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</si>
  <si>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</si>
  <si>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</si>
  <si>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</si>
  <si>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</si>
  <si>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</si>
  <si>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</si>
  <si>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</si>
  <si>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</si>
  <si>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</si>
  <si>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</si>
  <si>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</si>
  <si>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</si>
  <si>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</si>
  <si>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</si>
  <si>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</si>
  <si>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</si>
  <si>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</si>
  <si>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</si>
  <si>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</si>
  <si>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</si>
  <si>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</si>
  <si>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</si>
  <si>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</si>
  <si>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</si>
  <si>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</si>
  <si>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</si>
  <si>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</si>
  <si>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</si>
  <si>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</si>
  <si>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</si>
  <si>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</si>
  <si>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</si>
  <si>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</si>
  <si>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</si>
  <si>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</si>
  <si>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</si>
  <si>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</si>
  <si>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</si>
  <si>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</si>
  <si>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</si>
  <si>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</si>
  <si>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</si>
  <si>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</si>
  <si>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</si>
  <si>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</si>
  <si>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</si>
  <si>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</si>
  <si>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</si>
  <si>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</si>
  <si>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</si>
  <si>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</si>
  <si>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</si>
  <si>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</si>
  <si>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</si>
  <si>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</si>
  <si>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</si>
  <si>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</si>
  <si>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</si>
  <si>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</si>
  <si>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</si>
  <si>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</si>
  <si>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</si>
  <si>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</si>
  <si>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</si>
  <si>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</si>
  <si>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</si>
  <si>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</si>
  <si>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</si>
  <si>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</si>
  <si>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</si>
  <si>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</si>
  <si>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</si>
  <si>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</si>
  <si>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</si>
  <si>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</si>
  <si>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</si>
  <si>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</si>
  <si>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</si>
  <si>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</si>
  <si>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</si>
  <si>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</si>
  <si>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</si>
  <si>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</si>
  <si>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</si>
  <si>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</si>
  <si>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</si>
  <si>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</si>
  <si>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</si>
  <si>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</si>
  <si>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</si>
  <si>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</si>
  <si>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</si>
  <si>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</si>
  <si>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</si>
  <si>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</si>
  <si>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</si>
  <si>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</si>
  <si>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</si>
  <si>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</si>
  <si>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</si>
  <si>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</si>
  <si>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</si>
  <si>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</si>
  <si>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</si>
  <si>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</si>
  <si>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</si>
  <si>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</si>
  <si>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</si>
  <si>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</si>
  <si>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</si>
  <si>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</si>
  <si>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</si>
  <si>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</si>
  <si>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</si>
  <si>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</si>
  <si>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</si>
  <si>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</si>
  <si>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</si>
  <si>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</si>
  <si>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</si>
  <si>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</si>
  <si>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</si>
  <si>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</si>
  <si>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</si>
  <si>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</si>
  <si>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</si>
  <si>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</si>
  <si>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</si>
  <si>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</si>
  <si>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</si>
  <si>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</si>
  <si>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</si>
  <si>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</si>
  <si>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</si>
  <si>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</si>
  <si>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</si>
  <si>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</si>
  <si>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</si>
  <si>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</si>
  <si>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</si>
  <si>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</si>
  <si>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</si>
  <si>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</si>
  <si>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</si>
  <si>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</si>
  <si>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</si>
  <si>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</si>
  <si>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</si>
  <si>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</si>
  <si>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</si>
  <si>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</si>
  <si>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</si>
  <si>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</si>
  <si>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</si>
  <si>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</si>
  <si>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</si>
  <si>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</si>
  <si>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</si>
  <si>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</si>
  <si>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</si>
  <si>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</si>
  <si>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</si>
  <si>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</si>
  <si>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</si>
  <si>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</si>
  <si>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</si>
  <si>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</si>
  <si>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</si>
  <si>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</si>
  <si>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</si>
  <si>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</si>
  <si>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</si>
  <si>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</si>
  <si>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</si>
  <si>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</si>
  <si>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</si>
  <si>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</si>
  <si>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</si>
  <si>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</si>
  <si>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</si>
  <si>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</si>
  <si>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</si>
  <si>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</si>
  <si>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</si>
  <si>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</si>
  <si>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</si>
  <si>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</si>
  <si>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</si>
  <si>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</si>
  <si>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</si>
  <si>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</si>
  <si>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</si>
  <si>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</si>
  <si>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</si>
  <si>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</si>
  <si>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</si>
  <si>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</si>
  <si>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</si>
  <si>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</si>
  <si>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</si>
  <si>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</si>
  <si>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</si>
  <si>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</si>
  <si>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</si>
  <si>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</si>
  <si>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</si>
  <si>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</si>
  <si>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</si>
  <si>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</si>
  <si>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</si>
  <si>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</si>
  <si>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</si>
  <si>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</si>
  <si>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</si>
  <si>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</si>
  <si>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</si>
  <si>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</si>
  <si>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</si>
  <si>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</si>
  <si>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</si>
  <si>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</si>
  <si>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</si>
  <si>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</si>
  <si>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</si>
  <si>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</si>
  <si>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</si>
  <si>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</si>
  <si>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</si>
  <si>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</si>
  <si>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</si>
  <si>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</si>
  <si>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</si>
  <si>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</si>
  <si>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</si>
  <si>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</si>
  <si>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</si>
  <si>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</si>
  <si>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</si>
  <si>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</si>
  <si>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</si>
  <si>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</si>
  <si>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</si>
  <si>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</si>
  <si>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</si>
  <si>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</si>
  <si>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</si>
  <si>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</si>
  <si>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</si>
  <si>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</si>
  <si>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</si>
  <si>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</si>
  <si>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</si>
  <si>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</si>
  <si>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</si>
  <si>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</si>
  <si>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</si>
  <si>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</si>
  <si>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</si>
  <si>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</si>
  <si>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</si>
  <si>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</si>
  <si>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</si>
  <si>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</si>
  <si>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</si>
  <si>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</si>
  <si>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</si>
  <si>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</si>
  <si>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</si>
  <si>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</si>
  <si>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</si>
  <si>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</si>
  <si>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</si>
  <si>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</si>
  <si>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</si>
  <si>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</si>
  <si>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</si>
  <si>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</si>
  <si>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</si>
  <si>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</si>
  <si>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</si>
  <si>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</si>
  <si>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</si>
  <si>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</si>
  <si>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</si>
  <si>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</si>
  <si>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</si>
  <si>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</si>
  <si>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</si>
  <si>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</si>
  <si>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</si>
  <si>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</si>
  <si>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</si>
  <si>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</si>
  <si>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</si>
  <si>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</si>
  <si>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</si>
  <si>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</si>
  <si>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</si>
  <si>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</si>
  <si>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</si>
  <si>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</si>
  <si>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</si>
  <si>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</si>
  <si>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</si>
  <si>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</si>
  <si>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</si>
  <si>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</si>
  <si>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</si>
  <si>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</si>
  <si>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</si>
  <si>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</si>
  <si>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</si>
  <si>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</si>
  <si>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</si>
  <si>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</si>
  <si>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</si>
  <si>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</si>
  <si>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</si>
  <si>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</si>
  <si>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</si>
  <si>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</si>
  <si>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</si>
  <si>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</si>
  <si>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</si>
  <si>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</si>
  <si>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</si>
  <si>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</si>
  <si>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</si>
  <si>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</si>
  <si>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</si>
  <si>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</si>
  <si>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</si>
  <si>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</si>
  <si>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</si>
  <si>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</si>
  <si>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</si>
  <si>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</si>
  <si>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</si>
  <si>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</si>
  <si>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</si>
  <si>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</si>
  <si>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</si>
  <si>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</si>
  <si>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</si>
  <si>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</si>
  <si>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</si>
  <si>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</si>
  <si>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</si>
  <si>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</si>
  <si>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</si>
  <si>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</si>
  <si>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</si>
  <si>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</si>
  <si>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</si>
  <si>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</si>
  <si>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</si>
  <si>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</si>
  <si>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</si>
  <si>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</si>
  <si>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</si>
  <si>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</si>
  <si>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</si>
  <si>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</si>
  <si>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</si>
  <si>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</si>
  <si>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</si>
  <si>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</si>
  <si>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</si>
  <si>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</si>
  <si>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</si>
  <si>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</si>
  <si>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</si>
  <si>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</si>
  <si>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</si>
  <si>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</si>
  <si>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</si>
  <si>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</si>
  <si>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</si>
  <si>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</si>
  <si>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</si>
  <si>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</si>
  <si>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</si>
  <si>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</si>
  <si>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</si>
  <si>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</si>
  <si>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</si>
  <si>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</si>
  <si>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</si>
  <si>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</si>
  <si>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</si>
  <si>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</si>
  <si>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</si>
  <si>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</si>
  <si>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</si>
  <si>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</si>
  <si>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</si>
  <si>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</si>
  <si>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</si>
  <si>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</si>
  <si>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</si>
  <si>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</si>
  <si>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</si>
  <si>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</si>
  <si>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</si>
  <si>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</si>
  <si>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</si>
  <si>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</si>
  <si>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</si>
  <si>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</si>
  <si>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</si>
  <si>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</si>
  <si>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</si>
  <si>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</si>
  <si>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</si>
  <si>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</si>
  <si>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</si>
  <si>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</si>
  <si>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</si>
  <si>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</si>
  <si>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</si>
  <si>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</si>
  <si>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</si>
  <si>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</si>
  <si>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</si>
  <si>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</si>
  <si>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</si>
  <si>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</si>
  <si>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</si>
  <si>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</si>
  <si>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</si>
  <si>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</si>
  <si>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</si>
  <si>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</si>
  <si>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</si>
  <si>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</si>
  <si>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</si>
  <si>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</si>
  <si>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</si>
  <si>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</si>
  <si>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</si>
  <si>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</si>
  <si>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</si>
  <si>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</si>
  <si>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</si>
  <si>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</si>
  <si>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</si>
  <si>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</si>
  <si>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</si>
  <si>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</si>
  <si>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</si>
  <si>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</si>
  <si>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</si>
  <si>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</si>
  <si>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</si>
  <si>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</si>
  <si>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</si>
  <si>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</si>
  <si>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</si>
  <si>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</si>
  <si>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</si>
  <si>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</si>
  <si>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</si>
  <si>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</si>
  <si>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</si>
  <si>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</si>
  <si>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</si>
  <si>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</si>
  <si>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</si>
  <si>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</si>
  <si>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</si>
  <si>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</si>
  <si>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</si>
  <si>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</si>
  <si>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</si>
  <si>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</si>
  <si>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</si>
  <si>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</si>
  <si>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</si>
  <si>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</si>
  <si>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</si>
  <si>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</si>
  <si>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</si>
  <si>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</si>
  <si>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</si>
  <si>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</si>
  <si>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</si>
  <si>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</si>
  <si>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</si>
  <si>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</si>
  <si>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</si>
  <si>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</si>
  <si>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</si>
  <si>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</si>
  <si>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</si>
  <si>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</si>
  <si>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</si>
  <si>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</si>
  <si>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</si>
  <si>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</si>
  <si>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</si>
  <si>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</si>
  <si>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</si>
  <si>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</si>
  <si>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</si>
  <si>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</si>
  <si>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</si>
  <si>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</si>
  <si>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</si>
  <si>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</si>
  <si>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</si>
  <si>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</si>
  <si>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</si>
  <si>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</si>
  <si>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</si>
  <si>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</si>
  <si>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</si>
  <si>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</si>
  <si>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</si>
  <si>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</si>
  <si>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</si>
  <si>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</si>
  <si>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</si>
  <si>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</si>
  <si>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</si>
  <si>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</si>
  <si>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</si>
  <si>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</si>
  <si>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</si>
  <si>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</si>
  <si>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</si>
  <si>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</si>
  <si>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</si>
  <si>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</si>
  <si>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</si>
  <si>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</si>
  <si>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</si>
  <si>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</si>
  <si>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</si>
  <si>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</si>
  <si>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</si>
  <si>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</si>
  <si>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</si>
  <si>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</si>
  <si>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</si>
  <si>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</si>
  <si>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</si>
  <si>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</si>
  <si>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</si>
  <si>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</si>
  <si>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</si>
  <si>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</si>
  <si>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</si>
  <si>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</si>
  <si>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</si>
  <si>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</si>
  <si>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</si>
  <si>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</si>
  <si>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</si>
  <si>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</si>
  <si>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</si>
  <si>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</si>
  <si>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</si>
  <si>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</si>
  <si>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</si>
  <si>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</si>
  <si>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</si>
  <si>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</si>
  <si>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</si>
  <si>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</si>
  <si>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</si>
  <si>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</si>
  <si>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</si>
  <si>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</si>
  <si>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</si>
  <si>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</si>
  <si>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</si>
  <si>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</si>
  <si>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</si>
  <si>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</si>
  <si>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</si>
  <si>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</si>
  <si>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</si>
  <si>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</si>
  <si>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</si>
  <si>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</si>
  <si>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</si>
  <si>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</si>
  <si>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</si>
  <si>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</si>
  <si>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</si>
  <si>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</si>
  <si>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</si>
  <si>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</si>
  <si>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</si>
  <si>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</si>
  <si>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</si>
  <si>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</si>
  <si>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</si>
  <si>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</si>
  <si>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</si>
  <si>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</si>
  <si>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</si>
  <si>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</si>
  <si>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</si>
  <si>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</si>
  <si>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</si>
  <si>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</si>
  <si>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</si>
  <si>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</si>
  <si>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</si>
  <si>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</si>
  <si>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</si>
  <si>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</si>
  <si>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</si>
  <si>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</si>
  <si>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</si>
  <si>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</si>
  <si>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</si>
  <si>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</si>
  <si>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</si>
  <si>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</si>
  <si>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</si>
  <si>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</si>
  <si>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</si>
  <si>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</si>
  <si>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</si>
  <si>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</si>
  <si>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</si>
  <si>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</si>
  <si>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</si>
  <si>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</si>
  <si>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</si>
  <si>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</si>
  <si>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</si>
  <si>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</si>
  <si>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</si>
  <si>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</si>
  <si>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</si>
  <si>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</si>
  <si>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</si>
  <si>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</si>
  <si>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</si>
  <si>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</si>
  <si>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</si>
  <si>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</si>
  <si>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</si>
  <si>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</si>
  <si>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</si>
  <si>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</si>
  <si>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</si>
  <si>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</si>
  <si>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</si>
  <si>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</si>
  <si>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</si>
  <si>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</si>
  <si>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</si>
  <si>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</si>
  <si>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</si>
  <si>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</si>
  <si>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</si>
  <si>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</si>
  <si>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</si>
  <si>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</si>
  <si>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</si>
  <si>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</si>
  <si>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</si>
  <si>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</si>
  <si>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</si>
  <si>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</si>
  <si>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</si>
  <si>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</si>
  <si>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</si>
  <si>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</si>
  <si>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</si>
  <si>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</si>
  <si>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</si>
  <si>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</si>
  <si>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</si>
  <si>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</si>
  <si>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</si>
  <si>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</si>
  <si>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</si>
  <si>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</si>
  <si>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</si>
  <si>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</si>
  <si>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</si>
  <si>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</si>
  <si>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</si>
  <si>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</si>
  <si>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</si>
  <si>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</si>
  <si>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</si>
  <si>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</si>
  <si>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</si>
  <si>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</si>
  <si>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</si>
  <si>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</si>
  <si>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</si>
  <si>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</si>
  <si>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</si>
  <si>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</si>
  <si>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</si>
  <si>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</si>
  <si>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</si>
  <si>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</si>
  <si>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</si>
  <si>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</si>
  <si>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</si>
  <si>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</si>
  <si>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</si>
  <si>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</si>
  <si>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</si>
  <si>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</si>
  <si>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</si>
  <si>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</si>
  <si>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</si>
  <si>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</si>
  <si>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</si>
  <si>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</si>
  <si>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</si>
  <si>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</si>
  <si>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</si>
  <si>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</si>
  <si>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</si>
  <si>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</si>
  <si>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</si>
  <si>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</si>
  <si>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</si>
  <si>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</si>
  <si>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</si>
  <si>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</si>
  <si>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</si>
  <si>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</si>
  <si>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</si>
  <si>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</si>
  <si>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</si>
  <si>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</si>
  <si>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</si>
  <si>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</si>
  <si>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</si>
  <si>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</si>
  <si>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</si>
  <si>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</si>
  <si>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</si>
  <si>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</si>
  <si>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</si>
  <si>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</si>
  <si>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</si>
  <si>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</si>
  <si>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</si>
  <si>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</si>
  <si>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</si>
  <si>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</si>
  <si>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</si>
  <si>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</si>
  <si>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</si>
  <si>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</si>
  <si>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</si>
  <si>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</si>
  <si>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</si>
  <si>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</si>
  <si>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</si>
  <si>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</si>
  <si>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</si>
  <si>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</si>
  <si>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</si>
  <si>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</si>
  <si>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</si>
  <si>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</si>
  <si>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</si>
  <si>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</si>
  <si>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</si>
  <si>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</si>
  <si>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</si>
  <si>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</si>
  <si>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</si>
  <si>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</si>
  <si>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</si>
  <si>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</si>
  <si>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</si>
  <si>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</si>
  <si>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</si>
  <si>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</si>
  <si>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</si>
  <si>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</si>
  <si>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</si>
  <si>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</si>
  <si>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</si>
  <si>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</si>
  <si>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</si>
  <si>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</si>
  <si>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</si>
  <si>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</si>
  <si>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</si>
  <si>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</si>
  <si>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</si>
  <si>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</si>
  <si>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</si>
  <si>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</si>
  <si>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</si>
  <si>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</si>
  <si>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</si>
  <si>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</si>
  <si>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</si>
  <si>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</si>
  <si>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</si>
  <si>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</si>
  <si>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</si>
  <si>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</si>
  <si>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</si>
  <si>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</si>
  <si>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</si>
  <si>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</si>
  <si>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</si>
  <si>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</si>
  <si>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</si>
  <si>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</si>
  <si>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</si>
  <si>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</si>
  <si>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</si>
  <si>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</si>
  <si>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</si>
  <si>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</si>
  <si>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</si>
  <si>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</si>
  <si>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</si>
  <si>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</si>
  <si>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</si>
  <si>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</si>
  <si>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</si>
  <si>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</si>
  <si>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</si>
  <si>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</si>
  <si>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</si>
  <si>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</si>
  <si>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</si>
  <si>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</si>
  <si>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</si>
  <si>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</si>
  <si>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</si>
  <si>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</si>
  <si>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</si>
  <si>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</si>
  <si>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</si>
  <si>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</si>
  <si>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</si>
  <si>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</si>
  <si>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</si>
  <si>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</si>
  <si>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</si>
  <si>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</si>
  <si>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</si>
  <si>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</si>
  <si>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</si>
  <si>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</si>
  <si>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</si>
  <si>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</si>
  <si>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</si>
  <si>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</si>
  <si>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</si>
  <si>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</si>
  <si>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</si>
  <si>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</si>
  <si>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</si>
  <si>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</si>
  <si>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</si>
  <si>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</si>
  <si>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</si>
  <si>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</si>
  <si>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</si>
  <si>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</si>
  <si>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</si>
  <si>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</si>
  <si>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</si>
  <si>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</si>
  <si>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</si>
  <si>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</si>
  <si>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</si>
  <si>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</si>
  <si>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</si>
  <si>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</si>
  <si>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</si>
  <si>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</si>
  <si>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</si>
  <si>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</si>
  <si>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</si>
  <si>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</si>
  <si>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</si>
  <si>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</si>
  <si>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</si>
  <si>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</si>
  <si>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</si>
  <si>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</si>
  <si>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</si>
  <si>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</si>
  <si>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</si>
  <si>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</si>
  <si>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</si>
  <si>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</si>
  <si>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</si>
  <si>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</si>
  <si>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</si>
  <si>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</si>
  <si>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</si>
  <si>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</si>
  <si>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</si>
  <si>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</si>
  <si>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</si>
  <si>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</si>
  <si>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</si>
  <si>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</si>
  <si>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</si>
  <si>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</si>
  <si>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</si>
  <si>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</si>
  <si>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</si>
  <si>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</si>
  <si>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</si>
  <si>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</si>
  <si>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</si>
  <si>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</si>
  <si>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</si>
  <si>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</si>
  <si>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</si>
  <si>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</si>
  <si>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</si>
  <si>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</si>
  <si>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</si>
  <si>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</si>
  <si>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</si>
  <si>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</si>
  <si>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</si>
  <si>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</si>
  <si>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</si>
  <si>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</si>
  <si>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</si>
  <si>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</si>
  <si>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</si>
  <si>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</si>
  <si>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</si>
  <si>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</si>
  <si>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</si>
  <si>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</si>
  <si>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</si>
  <si>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</si>
  <si>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</si>
  <si>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</si>
  <si>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</si>
  <si>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</si>
  <si>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</si>
  <si>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</si>
  <si>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</si>
  <si>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</si>
  <si>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</si>
  <si>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</si>
  <si>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</si>
  <si>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</si>
  <si>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</si>
  <si>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</si>
  <si>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</si>
  <si>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</si>
  <si>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</si>
  <si>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</si>
  <si>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</si>
  <si>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</si>
  <si>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</si>
  <si>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</si>
  <si>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</si>
  <si>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</si>
  <si>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</si>
  <si>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</si>
  <si>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</si>
  <si>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</si>
  <si>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</si>
  <si>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</si>
  <si>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</si>
  <si>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</si>
  <si>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</si>
  <si>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</si>
  <si>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</si>
  <si>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</si>
  <si>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</si>
  <si>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</si>
  <si>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</si>
  <si>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</si>
  <si>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</si>
  <si>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</si>
  <si>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</si>
  <si>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</si>
  <si>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</si>
  <si>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</si>
  <si>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</si>
  <si>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</si>
  <si>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</si>
  <si>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</si>
  <si>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</si>
  <si>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</si>
  <si>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</si>
  <si>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</si>
  <si>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</si>
  <si>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</si>
  <si>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</si>
  <si>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</si>
  <si>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</si>
  <si>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</si>
  <si>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</si>
  <si>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</si>
  <si>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</si>
  <si>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</si>
  <si>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</si>
  <si>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</si>
  <si>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</si>
  <si>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</si>
  <si>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</si>
  <si>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</si>
  <si>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</si>
  <si>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</si>
  <si>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</si>
  <si>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</si>
  <si>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</si>
  <si>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</si>
  <si>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</si>
  <si>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</si>
  <si>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</si>
  <si>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</si>
  <si>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</si>
  <si>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</si>
  <si>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</si>
  <si>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</si>
  <si>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</si>
  <si>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</si>
  <si>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</si>
  <si>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</si>
  <si>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</si>
  <si>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</si>
  <si>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</si>
  <si>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</si>
  <si>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</si>
  <si>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</si>
  <si>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</si>
  <si>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</si>
  <si>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</si>
  <si>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</si>
  <si>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</si>
  <si>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</si>
  <si>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</si>
  <si>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</si>
  <si>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</si>
  <si>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</si>
  <si>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</si>
  <si>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</si>
  <si>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</si>
  <si>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</si>
  <si>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</si>
  <si>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</si>
  <si>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</si>
  <si>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</si>
  <si>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</si>
  <si>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</si>
  <si>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</si>
  <si>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</si>
  <si>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</si>
  <si>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</si>
  <si>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</si>
  <si>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</si>
  <si>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</si>
  <si>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</si>
  <si>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</si>
  <si>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</si>
  <si>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</si>
  <si>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</si>
  <si>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</si>
  <si>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</si>
  <si>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</si>
  <si>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</si>
  <si>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</si>
  <si>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</si>
  <si>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</si>
  <si>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</si>
  <si>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</si>
  <si>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</si>
  <si>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</si>
  <si>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</si>
  <si>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</si>
  <si>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</si>
  <si>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</si>
  <si>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</si>
  <si>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</si>
  <si>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</si>
  <si>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</si>
  <si>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</si>
  <si>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</si>
  <si>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</si>
  <si>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</si>
  <si>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</si>
  <si>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</si>
  <si>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</si>
  <si>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</si>
  <si>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</si>
  <si>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</si>
  <si>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</si>
  <si>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</si>
  <si>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</si>
  <si>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</si>
  <si>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</si>
  <si>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</si>
  <si>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</si>
  <si>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</si>
  <si>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</si>
  <si>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</si>
  <si>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</si>
  <si>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</si>
  <si>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</si>
  <si>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</si>
  <si>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</si>
  <si>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</si>
  <si>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</si>
  <si>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</si>
  <si>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</si>
  <si>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</si>
  <si>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</si>
  <si>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</si>
  <si>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</si>
  <si>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</si>
  <si>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</si>
  <si>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</si>
  <si>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</si>
  <si>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</si>
  <si>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</si>
  <si>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</si>
  <si>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</si>
  <si>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</si>
  <si>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</si>
  <si>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</si>
  <si>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</si>
  <si>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</si>
  <si>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</si>
  <si>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</si>
  <si>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</si>
  <si>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</si>
  <si>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</si>
  <si>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</si>
  <si>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</si>
  <si>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</si>
  <si>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</si>
  <si>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</si>
  <si>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</si>
  <si>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</si>
  <si>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</si>
  <si>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</si>
  <si>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</si>
  <si>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</si>
  <si>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</si>
  <si>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</si>
  <si>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</si>
  <si>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</si>
  <si>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</si>
  <si>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</si>
  <si>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</si>
  <si>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</si>
  <si>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</si>
  <si>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</si>
  <si>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</si>
  <si>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</si>
  <si>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</si>
  <si>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</si>
  <si>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</si>
  <si>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</si>
  <si>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</si>
  <si>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</si>
  <si>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</si>
  <si>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</si>
  <si>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</si>
  <si>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</si>
  <si>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</si>
  <si>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</si>
  <si>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</si>
  <si>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</si>
  <si>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</si>
  <si>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</si>
  <si>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</si>
  <si>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</si>
  <si>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</si>
  <si>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</si>
  <si>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</si>
  <si>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</si>
  <si>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</si>
  <si>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</si>
  <si>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</si>
  <si>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</si>
  <si>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</si>
  <si>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</si>
  <si>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</si>
  <si>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</si>
  <si>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</si>
  <si>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</si>
  <si>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</si>
  <si>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</si>
  <si>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</si>
  <si>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</si>
  <si>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</si>
  <si>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</si>
  <si>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</si>
  <si>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</si>
  <si>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</si>
  <si>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</si>
  <si>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</si>
  <si>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</si>
  <si>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</si>
  <si>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</si>
  <si>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</si>
  <si>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</si>
  <si>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</si>
  <si>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</si>
  <si>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</si>
  <si>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</si>
  <si>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</si>
  <si>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</si>
  <si>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</si>
  <si>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</si>
  <si>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</si>
  <si>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</si>
  <si>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</si>
  <si>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</si>
  <si>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</si>
  <si>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</si>
  <si>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</si>
  <si>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</si>
  <si>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</si>
  <si>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</si>
  <si>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</si>
  <si>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</si>
  <si>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</si>
  <si>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</si>
  <si>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</si>
  <si>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</si>
  <si>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</si>
  <si>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</si>
  <si>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</si>
  <si>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</si>
  <si>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</si>
  <si>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</si>
  <si>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</si>
  <si>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</si>
  <si>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</si>
  <si>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</si>
  <si>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</si>
  <si>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</si>
  <si>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</si>
  <si>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</si>
  <si>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</si>
  <si>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</si>
  <si>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</si>
  <si>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</si>
  <si>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</si>
  <si>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</si>
  <si>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</si>
  <si>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</si>
  <si>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</si>
  <si>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</si>
  <si>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</si>
  <si>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</si>
  <si>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</si>
  <si>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</si>
  <si>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</si>
  <si>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</si>
  <si>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</si>
  <si>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</si>
  <si>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</si>
  <si>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</si>
  <si>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</si>
  <si>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</si>
  <si>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</si>
  <si>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</si>
  <si>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</si>
  <si>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</si>
  <si>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</si>
  <si>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</si>
  <si>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</si>
  <si>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</si>
  <si>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</si>
  <si>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</si>
  <si>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</si>
  <si>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</si>
  <si>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</si>
  <si>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</si>
  <si>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</si>
  <si>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</si>
  <si>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</si>
  <si>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</si>
  <si>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</si>
  <si>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</si>
  <si>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</si>
  <si>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</si>
  <si>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</si>
  <si>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</si>
  <si>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</si>
  <si>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</si>
  <si>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</si>
  <si>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</si>
  <si>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</si>
  <si>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</si>
  <si>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</si>
  <si>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</si>
  <si>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</si>
  <si>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</si>
  <si>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</si>
  <si>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</si>
  <si>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</si>
  <si>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</si>
  <si>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</si>
  <si>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</si>
  <si>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</si>
  <si>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</si>
  <si>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</si>
  <si>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</si>
  <si>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</si>
  <si>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</si>
  <si>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</si>
  <si>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</si>
  <si>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</si>
  <si>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</si>
  <si>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</si>
  <si>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</si>
  <si>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</si>
  <si>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</si>
  <si>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</si>
  <si>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</si>
  <si>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</si>
  <si>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</si>
  <si>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</si>
  <si>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</si>
  <si>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</si>
  <si>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</si>
  <si>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</si>
  <si>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</si>
  <si>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</si>
  <si>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</si>
  <si>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</si>
  <si>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</si>
  <si>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</si>
  <si>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</si>
  <si>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</si>
  <si>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</si>
  <si>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</si>
  <si>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</si>
  <si>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</si>
  <si>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</si>
  <si>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</si>
  <si>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</si>
  <si>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</si>
  <si>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</si>
  <si>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</si>
  <si>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</si>
  <si>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</si>
  <si>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</si>
  <si>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</si>
  <si>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</si>
  <si>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</si>
  <si>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</si>
  <si>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</si>
  <si>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</si>
  <si>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</si>
  <si>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</si>
  <si>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</si>
  <si>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</si>
  <si>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</si>
  <si>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</si>
  <si>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</si>
  <si>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</si>
  <si>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</si>
  <si>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</si>
  <si>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</si>
  <si>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</si>
  <si>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</si>
  <si>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</si>
  <si>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</si>
  <si>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</si>
  <si>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</si>
  <si>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</si>
  <si>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</si>
  <si>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</si>
  <si>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</si>
  <si>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</si>
  <si>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</si>
  <si>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</si>
  <si>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</si>
  <si>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</si>
  <si>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</si>
  <si>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</si>
  <si>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</si>
  <si>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</si>
  <si>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</si>
  <si>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</si>
  <si>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</si>
  <si>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</si>
  <si>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</si>
  <si>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</si>
  <si>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</si>
  <si>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</si>
  <si>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</si>
  <si>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</si>
  <si>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</si>
  <si>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</si>
  <si>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</si>
  <si>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</si>
  <si>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</si>
  <si>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</si>
  <si>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</si>
  <si>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</si>
  <si>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</si>
  <si>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</si>
  <si>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</si>
  <si>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</si>
  <si>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</si>
  <si>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</si>
  <si>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</si>
  <si>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</si>
  <si>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</si>
  <si>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</si>
  <si>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</si>
  <si>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</si>
  <si>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</si>
  <si>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</si>
  <si>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</si>
  <si>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</si>
  <si>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</si>
  <si>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</si>
  <si>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</si>
  <si>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</si>
  <si>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</si>
  <si>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</si>
  <si>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</si>
  <si>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</si>
  <si>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</si>
  <si>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</si>
  <si>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</si>
  <si>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</si>
  <si>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</si>
  <si>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</si>
  <si>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</si>
  <si>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</si>
  <si>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</si>
  <si>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</si>
  <si>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</si>
  <si>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</si>
  <si>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</si>
  <si>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</si>
  <si>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</si>
  <si>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</si>
  <si>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</si>
  <si>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</si>
  <si>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</si>
  <si>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</si>
  <si>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</si>
  <si>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</si>
  <si>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</si>
  <si>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</si>
  <si>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</si>
  <si>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</si>
  <si>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</si>
  <si>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</si>
  <si>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</si>
  <si>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</si>
  <si>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</si>
  <si>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</si>
  <si>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</si>
  <si>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</si>
  <si>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</si>
  <si>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</si>
  <si>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</si>
  <si>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</si>
  <si>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</si>
  <si>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</si>
  <si>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</si>
  <si>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</si>
  <si>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</si>
  <si>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</si>
  <si>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</si>
  <si>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</si>
  <si>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</si>
  <si>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</si>
  <si>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</si>
  <si>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</si>
  <si>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</si>
  <si>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</si>
  <si>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</si>
  <si>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</si>
  <si>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</si>
  <si>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</si>
  <si>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</si>
  <si>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</si>
  <si>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</si>
  <si>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</si>
  <si>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</si>
  <si>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</si>
  <si>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</si>
  <si>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</si>
  <si>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</si>
  <si>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</si>
  <si>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</si>
  <si>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</si>
  <si>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</si>
  <si>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</si>
  <si>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</si>
  <si>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</si>
  <si>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</si>
  <si>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</si>
  <si>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</si>
  <si>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</si>
  <si>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</si>
  <si>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</si>
  <si>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</si>
  <si>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</si>
  <si>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</si>
  <si>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</si>
  <si>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</si>
  <si>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</si>
  <si>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</si>
  <si>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</si>
  <si>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</si>
  <si>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</si>
  <si>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</si>
  <si>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</si>
  <si>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</si>
  <si>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</si>
  <si>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</si>
  <si>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</si>
  <si>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</si>
  <si>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</si>
  <si>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</si>
  <si>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</si>
  <si>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</si>
  <si>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</si>
  <si>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</si>
  <si>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</si>
  <si>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</si>
  <si>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</si>
  <si>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</si>
  <si>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</si>
  <si>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</si>
  <si>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</si>
  <si>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</si>
  <si>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</si>
  <si>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</si>
  <si>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</si>
  <si>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</si>
  <si>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</si>
  <si>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</si>
  <si>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</si>
  <si>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</si>
  <si>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</si>
  <si>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</si>
  <si>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</si>
  <si>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</si>
  <si>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</si>
  <si>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</si>
  <si>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</si>
  <si>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</si>
  <si>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</si>
  <si>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</si>
  <si>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</si>
  <si>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</si>
  <si>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</si>
  <si>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</si>
  <si>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</si>
  <si>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</si>
  <si>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</si>
  <si>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</si>
  <si>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</si>
  <si>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</si>
  <si>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</si>
  <si>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</si>
  <si>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</si>
  <si>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</si>
  <si>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</si>
  <si>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</si>
  <si>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</si>
  <si>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</si>
  <si>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</si>
  <si>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</si>
  <si>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</si>
  <si>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</si>
  <si>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</si>
  <si>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</si>
  <si>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</si>
  <si>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</si>
  <si>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</si>
  <si>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</si>
  <si>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</si>
  <si>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</si>
  <si>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</si>
  <si>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</si>
  <si>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</si>
  <si>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</si>
  <si>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</si>
  <si>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</si>
  <si>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</si>
  <si>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</si>
  <si>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</si>
  <si>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</si>
  <si>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</si>
  <si>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</si>
  <si>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</si>
  <si>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</si>
  <si>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</si>
  <si>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</si>
  <si>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</si>
  <si>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</si>
  <si>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</si>
  <si>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</si>
  <si>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</si>
  <si>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</si>
  <si>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</si>
  <si>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</si>
  <si>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</si>
  <si>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</si>
  <si>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</si>
  <si>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</si>
  <si>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</si>
  <si>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</si>
  <si>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</si>
  <si>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</si>
  <si>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</si>
  <si>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</si>
  <si>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</si>
  <si>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</si>
  <si>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</si>
  <si>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</si>
  <si>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</si>
  <si>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</si>
  <si>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</si>
  <si>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</si>
  <si>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</si>
  <si>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</si>
  <si>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</si>
  <si>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</si>
  <si>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</si>
  <si>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</si>
  <si>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</si>
  <si>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</si>
  <si>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</si>
  <si>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</si>
  <si>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</si>
  <si>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</si>
  <si>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</si>
  <si>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</si>
  <si>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</si>
  <si>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</si>
  <si>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</si>
  <si>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</si>
  <si>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</si>
  <si>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</si>
  <si>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</si>
  <si>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</si>
  <si>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</si>
  <si>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</si>
  <si>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</si>
  <si>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</si>
  <si>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</si>
  <si>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</si>
  <si>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</si>
  <si>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</si>
  <si>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</si>
  <si>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</si>
  <si>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</si>
  <si>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</si>
  <si>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</si>
  <si>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</si>
  <si>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</si>
  <si>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</si>
  <si>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</si>
  <si>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</si>
  <si>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</si>
  <si>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</si>
  <si>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</si>
  <si>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</si>
  <si>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</si>
  <si>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</si>
  <si>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</si>
  <si>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</si>
  <si>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</si>
  <si>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</si>
  <si>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</si>
  <si>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</si>
  <si>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</si>
  <si>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</si>
  <si>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</si>
  <si>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</si>
  <si>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</si>
  <si>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</si>
  <si>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</si>
  <si>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</si>
  <si>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</si>
  <si>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</si>
  <si>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</si>
  <si>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</si>
  <si>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</si>
  <si>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</si>
  <si>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</si>
  <si>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</si>
  <si>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</si>
  <si>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</si>
  <si>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</si>
  <si>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</si>
  <si>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</si>
  <si>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</si>
  <si>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</si>
  <si>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</si>
  <si>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</si>
  <si>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</si>
  <si>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</si>
  <si>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</si>
  <si>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</si>
  <si>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</si>
  <si>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</si>
  <si>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</si>
  <si>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</si>
  <si>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</si>
  <si>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</si>
  <si>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</si>
  <si>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</si>
  <si>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</si>
  <si>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</si>
  <si>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</si>
  <si>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</si>
  <si>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</si>
  <si>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</si>
  <si>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</si>
  <si>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</si>
  <si>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</si>
  <si>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</si>
  <si>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</si>
  <si>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</si>
  <si>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</si>
  <si>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</si>
  <si>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</si>
  <si>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</si>
  <si>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</si>
  <si>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</si>
  <si>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</si>
  <si>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</si>
  <si>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</si>
  <si>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</si>
  <si>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</si>
  <si>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</si>
  <si>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</si>
  <si>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</si>
  <si>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</si>
  <si>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</si>
  <si>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</si>
  <si>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</si>
  <si>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</si>
  <si>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</si>
  <si>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</si>
  <si>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</si>
  <si>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</si>
  <si>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</si>
  <si>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</si>
  <si>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</si>
  <si>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</si>
  <si>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</si>
  <si>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</si>
  <si>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</si>
  <si>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</si>
  <si>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</si>
  <si>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</si>
  <si>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</si>
  <si>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</si>
  <si>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</si>
  <si>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</si>
  <si>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</si>
  <si>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</si>
  <si>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</si>
  <si>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</si>
  <si>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</si>
  <si>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</si>
  <si>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</si>
  <si>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</si>
  <si>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</si>
  <si>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</si>
  <si>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</si>
  <si>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</si>
  <si>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</si>
  <si>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</si>
  <si>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</si>
  <si>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</si>
  <si>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</si>
  <si>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</si>
  <si>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</si>
  <si>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</si>
  <si>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</si>
  <si>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</si>
  <si>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</si>
  <si>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</si>
  <si>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</si>
  <si>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</si>
  <si>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</si>
  <si>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</si>
  <si>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</si>
  <si>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</si>
  <si>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</si>
  <si>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</si>
  <si>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</si>
  <si>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</si>
  <si>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</si>
  <si>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</si>
  <si>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</si>
  <si>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</si>
  <si>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</si>
  <si>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</si>
  <si>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</si>
  <si>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</si>
  <si>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</si>
  <si>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</si>
  <si>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</si>
  <si>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</si>
  <si>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</si>
  <si>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</si>
  <si>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</si>
  <si>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</si>
  <si>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</si>
  <si>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</si>
  <si>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</si>
  <si>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</si>
  <si>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</si>
  <si>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</si>
  <si>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</si>
  <si>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</si>
  <si>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</si>
  <si>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</si>
  <si>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</si>
  <si>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</si>
  <si>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</si>
  <si>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</si>
  <si>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</si>
  <si>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</si>
  <si>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</si>
  <si>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</si>
  <si>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</si>
  <si>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</si>
  <si>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</si>
  <si>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</si>
  <si>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</si>
  <si>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</si>
  <si>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</si>
  <si>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</si>
  <si>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</si>
  <si>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</si>
  <si>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</si>
  <si>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</si>
  <si>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</si>
  <si>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</si>
  <si>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</si>
  <si>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</si>
  <si>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</si>
  <si>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</si>
  <si>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</si>
  <si>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</si>
  <si>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</si>
  <si>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</si>
  <si>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</si>
  <si>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</si>
  <si>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</si>
  <si>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</si>
  <si>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</si>
  <si>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</si>
  <si>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</si>
  <si>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</si>
  <si>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</si>
  <si>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</si>
  <si>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</si>
  <si>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</si>
  <si>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</si>
  <si>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</si>
  <si>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</si>
  <si>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</si>
  <si>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</si>
  <si>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</si>
  <si>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</si>
  <si>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</si>
  <si>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</si>
  <si>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</si>
  <si>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</si>
  <si>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</si>
  <si>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</si>
  <si>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</si>
  <si>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</si>
  <si>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</si>
  <si>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</si>
  <si>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</si>
  <si>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</si>
  <si>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</si>
  <si>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</si>
  <si>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</si>
  <si>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</si>
  <si>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</si>
  <si>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</si>
  <si>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</si>
  <si>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</si>
  <si>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</si>
  <si>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</si>
  <si>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</si>
  <si>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</si>
  <si>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</si>
  <si>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</si>
  <si>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</si>
  <si>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</si>
  <si>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</si>
  <si>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</si>
  <si>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</si>
  <si>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</si>
  <si>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</si>
  <si>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</si>
  <si>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</si>
  <si>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</si>
  <si>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</si>
  <si>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</si>
  <si>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</si>
  <si>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</si>
  <si>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</si>
  <si>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</si>
  <si>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</si>
  <si>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</si>
  <si>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</si>
  <si>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</si>
  <si>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</si>
  <si>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</si>
  <si>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</si>
  <si>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</si>
  <si>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</si>
  <si>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</si>
  <si>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</si>
  <si>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</si>
  <si>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</si>
  <si>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</si>
  <si>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</si>
  <si>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</si>
  <si>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</si>
  <si>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</si>
  <si>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</si>
  <si>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</si>
  <si>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</si>
  <si>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</si>
  <si>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</si>
  <si>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</si>
  <si>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</si>
  <si>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</si>
  <si>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</si>
  <si>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</si>
  <si>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</si>
  <si>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</si>
  <si>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</si>
  <si>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</si>
  <si>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</si>
  <si>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</si>
  <si>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</si>
  <si>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</si>
  <si>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</si>
  <si>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</si>
  <si>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</si>
  <si>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</si>
  <si>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</si>
  <si>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</si>
  <si>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</si>
  <si>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</si>
  <si>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</si>
  <si>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</si>
  <si>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</si>
  <si>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</si>
  <si>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</si>
  <si>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</si>
  <si>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</si>
  <si>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</si>
  <si>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</si>
  <si>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</si>
  <si>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</si>
  <si>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</si>
  <si>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</si>
  <si>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</si>
  <si>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</si>
  <si>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</si>
  <si>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</si>
  <si>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</si>
  <si>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</si>
  <si>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</si>
  <si>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</si>
  <si>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</si>
  <si>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</si>
  <si>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</si>
  <si>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</si>
  <si>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</si>
  <si>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</si>
  <si>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</si>
  <si>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</si>
  <si>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</si>
  <si>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</si>
  <si>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</si>
  <si>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</si>
  <si>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</si>
  <si>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</si>
  <si>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</si>
  <si>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</si>
  <si>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</si>
  <si>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</si>
  <si>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</si>
  <si>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</si>
  <si>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</si>
  <si>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</si>
  <si>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</si>
  <si>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</si>
  <si>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</si>
  <si>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</si>
  <si>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</si>
  <si>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</si>
  <si>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</si>
  <si>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</si>
  <si>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</si>
  <si>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</si>
  <si>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</si>
  <si>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</si>
  <si>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</si>
  <si>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</si>
  <si>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</si>
  <si>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</si>
  <si>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</si>
  <si>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</si>
  <si>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</si>
  <si>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</si>
  <si>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</si>
  <si>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</si>
  <si>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</si>
  <si>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</si>
  <si>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</si>
  <si>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</si>
  <si>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</si>
  <si>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</si>
  <si>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</si>
  <si>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</si>
  <si>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</si>
  <si>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</si>
  <si>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</si>
  <si>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</si>
  <si>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</si>
  <si>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</si>
  <si>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</si>
  <si>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</si>
  <si>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</si>
  <si>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</si>
  <si>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</si>
  <si>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</si>
  <si>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</si>
  <si>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</si>
  <si>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</si>
  <si>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</si>
  <si>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</si>
  <si>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</si>
  <si>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</si>
  <si>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</si>
  <si>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</si>
  <si>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</si>
  <si>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</si>
  <si>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</si>
  <si>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</si>
  <si>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</si>
  <si>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</si>
  <si>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</si>
  <si>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</si>
  <si>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</si>
  <si>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</si>
  <si>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</si>
  <si>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</si>
  <si>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</si>
  <si>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</si>
  <si>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</si>
  <si>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</si>
  <si>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</si>
  <si>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</si>
  <si>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</si>
  <si>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</si>
  <si>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</si>
  <si>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</si>
  <si>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</si>
  <si>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</si>
  <si>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</si>
  <si>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</si>
  <si>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</si>
  <si>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</si>
  <si>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</si>
  <si>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</si>
  <si>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</si>
  <si>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</si>
  <si>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</si>
  <si>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</si>
  <si>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</si>
  <si>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</si>
  <si>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</si>
  <si>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</si>
  <si>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</si>
  <si>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</si>
  <si>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</si>
  <si>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</si>
  <si>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</si>
  <si>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</si>
  <si>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</si>
  <si>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</si>
  <si>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</si>
  <si>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</si>
  <si>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</si>
  <si>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</si>
  <si>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</si>
  <si>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</si>
  <si>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</si>
  <si>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</si>
  <si>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</si>
  <si>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</si>
  <si>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</si>
  <si>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</si>
  <si>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</si>
  <si>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</si>
  <si>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</si>
  <si>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</si>
  <si>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</si>
  <si>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</si>
  <si>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</si>
  <si>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</si>
  <si>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</si>
  <si>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</si>
  <si>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</si>
  <si>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</si>
  <si>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</si>
  <si>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</si>
  <si>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</si>
  <si>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</si>
  <si>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</si>
  <si>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</si>
  <si>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</si>
  <si>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</si>
  <si>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</si>
  <si>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</si>
  <si>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</si>
  <si>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</si>
  <si>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</si>
  <si>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</si>
  <si>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</si>
  <si>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</si>
  <si>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</si>
  <si>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</si>
  <si>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</si>
  <si>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</si>
  <si>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</si>
  <si>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</si>
  <si>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</si>
  <si>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</si>
  <si>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</si>
  <si>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</si>
  <si>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</si>
  <si>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</si>
  <si>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</si>
  <si>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</si>
  <si>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</si>
  <si>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</si>
  <si>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</si>
  <si>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</si>
  <si>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</si>
  <si>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</si>
  <si>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</si>
  <si>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</si>
  <si>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</si>
  <si>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</si>
  <si>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</si>
  <si>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</si>
  <si>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</si>
  <si>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</si>
  <si>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</si>
  <si>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</si>
  <si>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</si>
  <si>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</si>
  <si>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</si>
  <si>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</si>
  <si>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</si>
  <si>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</si>
  <si>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</si>
  <si>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</si>
  <si>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</si>
  <si>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</si>
  <si>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</si>
  <si>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</si>
  <si>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</si>
  <si>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</si>
  <si>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</si>
  <si>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</si>
  <si>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</si>
  <si>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</si>
  <si>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</si>
  <si>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</si>
  <si>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</si>
  <si>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</si>
  <si>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</si>
  <si>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</si>
  <si>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</si>
  <si>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</si>
  <si>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</si>
  <si>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</si>
  <si>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</si>
  <si>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</si>
  <si>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</si>
  <si>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</si>
  <si>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</si>
  <si>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</si>
  <si>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</si>
  <si>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</si>
  <si>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</si>
  <si>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</si>
  <si>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</si>
  <si>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</si>
  <si>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</si>
  <si>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</si>
  <si>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</si>
  <si>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</si>
  <si>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</si>
  <si>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</si>
  <si>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</si>
  <si>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</si>
  <si>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</si>
  <si>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</si>
  <si>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</si>
  <si>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</si>
  <si>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</si>
  <si>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</si>
  <si>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</si>
  <si>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</si>
  <si>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</si>
  <si>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</si>
  <si>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</si>
  <si>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</si>
  <si>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</si>
  <si>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</si>
  <si>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</si>
  <si>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</si>
  <si>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</si>
  <si>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</si>
  <si>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</si>
  <si>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</si>
  <si>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</si>
  <si>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</si>
  <si>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</si>
  <si>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</si>
  <si>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</si>
  <si>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</si>
  <si>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</si>
  <si>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</si>
  <si>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</si>
  <si>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</si>
  <si>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</si>
  <si>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</si>
  <si>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</si>
  <si>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</si>
  <si>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</si>
  <si>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</si>
  <si>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</si>
  <si>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</si>
  <si>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</si>
  <si>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</si>
  <si>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</si>
  <si>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</si>
  <si>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</si>
  <si>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</si>
  <si>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</si>
  <si>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</si>
  <si>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</si>
  <si>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</si>
  <si>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</si>
  <si>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</si>
  <si>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</si>
  <si>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</si>
  <si>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</si>
  <si>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</si>
  <si>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</si>
  <si>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</si>
  <si>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</si>
  <si>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</si>
  <si>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</si>
  <si>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</si>
  <si>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</si>
  <si>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</si>
  <si>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</si>
  <si>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</si>
  <si>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</si>
  <si>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</si>
  <si>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</si>
  <si>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</si>
  <si>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</si>
  <si>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</si>
  <si>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</si>
  <si>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</si>
  <si>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</si>
  <si>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</si>
  <si>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</si>
  <si>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</si>
  <si>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</si>
  <si>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</si>
  <si>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</si>
  <si>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</si>
  <si>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</si>
  <si>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</si>
  <si>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</si>
  <si>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</si>
  <si>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</si>
  <si>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</si>
  <si>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</si>
  <si>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</si>
  <si>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</si>
  <si>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</si>
  <si>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</si>
  <si>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</si>
  <si>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</si>
  <si>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</si>
  <si>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</si>
  <si>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</si>
  <si>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</si>
  <si>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</si>
  <si>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</si>
  <si>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</si>
  <si>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</si>
  <si>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</si>
  <si>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</si>
  <si>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</si>
  <si>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</si>
  <si>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</si>
  <si>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</si>
  <si>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</si>
  <si>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</si>
  <si>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</si>
  <si>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</si>
  <si>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</si>
  <si>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</si>
  <si>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</si>
  <si>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</si>
  <si>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</si>
  <si>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</si>
  <si>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</si>
  <si>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</si>
  <si>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</si>
  <si>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</si>
  <si>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</si>
  <si>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</si>
  <si>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</si>
  <si>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</si>
  <si>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</si>
  <si>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</si>
  <si>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</si>
  <si>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</si>
  <si>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</si>
  <si>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</si>
  <si>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</si>
  <si>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</si>
  <si>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</si>
  <si>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</si>
  <si>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</si>
  <si>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</si>
  <si>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</si>
  <si>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</si>
  <si>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</si>
  <si>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</si>
  <si>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</si>
  <si>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</si>
  <si>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</si>
  <si>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</si>
  <si>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</si>
  <si>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</si>
  <si>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</si>
  <si>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</si>
  <si>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</si>
  <si>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</si>
  <si>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</si>
  <si>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</si>
  <si>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</si>
  <si>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</si>
  <si>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</si>
  <si>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</si>
  <si>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</si>
  <si>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</si>
  <si>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</si>
  <si>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</si>
  <si>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</si>
  <si>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</si>
  <si>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</si>
  <si>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</si>
  <si>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</si>
  <si>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</si>
  <si>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</si>
  <si>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</si>
  <si>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</si>
  <si>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</si>
  <si>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</si>
  <si>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</si>
  <si>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</si>
  <si>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</si>
  <si>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</si>
  <si>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</si>
  <si>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</si>
  <si>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</si>
  <si>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</si>
  <si>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</si>
  <si>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</si>
  <si>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</si>
  <si>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</si>
  <si>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</si>
  <si>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</si>
  <si>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</si>
  <si>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</si>
  <si>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</si>
  <si>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</si>
  <si>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</si>
  <si>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</si>
  <si>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</si>
  <si>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</si>
  <si>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</si>
  <si>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</si>
  <si>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</si>
  <si>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</si>
  <si>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</si>
  <si>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</si>
  <si>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</si>
  <si>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</si>
  <si>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</si>
  <si>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</si>
  <si>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</si>
  <si>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</si>
  <si>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</si>
  <si>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</si>
  <si>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</si>
  <si>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</si>
  <si>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</si>
  <si>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</si>
  <si>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</si>
  <si>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</si>
  <si>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</si>
  <si>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</si>
  <si>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</si>
  <si>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</si>
  <si>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</si>
  <si>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</si>
  <si>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</si>
  <si>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</si>
  <si>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</si>
  <si>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</si>
  <si>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</si>
  <si>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</si>
  <si>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</si>
  <si>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</si>
  <si>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</si>
  <si>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</si>
  <si>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</si>
  <si>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</si>
  <si>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</si>
  <si>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</si>
  <si>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</si>
  <si>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</si>
  <si>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</si>
  <si>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</si>
  <si>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</si>
  <si>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</si>
  <si>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</si>
  <si>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</si>
  <si>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</si>
  <si>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</si>
  <si>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</si>
  <si>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</si>
  <si>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</si>
  <si>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</si>
  <si>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</si>
  <si>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</si>
  <si>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</si>
  <si>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</si>
  <si>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</si>
  <si>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</si>
  <si>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</si>
  <si>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</si>
  <si>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</si>
  <si>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</si>
  <si>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</si>
  <si>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</si>
  <si>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</si>
  <si>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</si>
  <si>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</si>
  <si>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</si>
  <si>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</si>
  <si>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</si>
  <si>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</si>
  <si>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</si>
  <si>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</si>
  <si>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</si>
  <si>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</si>
  <si>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</si>
  <si>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</si>
  <si>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</si>
  <si>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</si>
  <si>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</si>
  <si>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</si>
  <si>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</si>
  <si>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</si>
  <si>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</si>
  <si>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</si>
  <si>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</si>
  <si>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</si>
  <si>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</si>
  <si>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</si>
  <si>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</si>
  <si>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</si>
  <si>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</si>
  <si>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</si>
  <si>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</si>
  <si>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</si>
  <si>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</si>
  <si>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</si>
  <si>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</si>
  <si>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</si>
  <si>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</si>
  <si>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</si>
  <si>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</si>
  <si>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</si>
  <si>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</si>
  <si>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</si>
  <si>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</si>
  <si>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</si>
  <si>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</si>
  <si>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</si>
  <si>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</si>
  <si>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</si>
  <si>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</si>
  <si>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</si>
  <si>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</si>
  <si>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</si>
  <si>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</si>
  <si>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</si>
  <si>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</si>
  <si>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</si>
  <si>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</si>
  <si>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</si>
  <si>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</si>
  <si>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</si>
  <si>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</si>
  <si>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</si>
  <si>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</si>
  <si>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</si>
  <si>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</si>
  <si>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</si>
  <si>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</si>
  <si>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</si>
  <si>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</si>
  <si>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</si>
  <si>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</si>
  <si>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</si>
  <si>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</si>
  <si>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</si>
  <si>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</si>
  <si>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</si>
  <si>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</si>
  <si>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</si>
  <si>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</si>
  <si>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</si>
  <si>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</si>
  <si>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</si>
  <si>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</si>
  <si>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</si>
  <si>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</si>
  <si>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</si>
  <si>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</si>
  <si>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</si>
  <si>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</si>
  <si>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</si>
  <si>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</si>
  <si>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</si>
  <si>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</si>
  <si>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</si>
  <si>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</si>
  <si>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</si>
  <si>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</si>
  <si>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</si>
  <si>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</si>
  <si>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</si>
  <si>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</si>
  <si>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</si>
  <si>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</si>
  <si>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</si>
  <si>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</si>
  <si>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</si>
  <si>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</si>
  <si>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</si>
  <si>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</si>
  <si>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</si>
  <si>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</si>
  <si>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</si>
  <si>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</si>
  <si>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</si>
  <si>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</si>
  <si>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</si>
  <si>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</si>
  <si>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</si>
  <si>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</si>
  <si>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</si>
  <si>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</si>
  <si>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</si>
  <si>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</si>
  <si>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</si>
  <si>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</si>
  <si>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</si>
  <si>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</si>
  <si>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</si>
  <si>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</si>
  <si>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</si>
  <si>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</si>
  <si>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</si>
  <si>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</si>
  <si>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</si>
  <si>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</si>
  <si>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</si>
  <si>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</si>
  <si>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</si>
  <si>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</si>
  <si>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</si>
  <si>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</si>
  <si>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</si>
  <si>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</si>
  <si>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</si>
  <si>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</si>
  <si>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</si>
  <si>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</si>
  <si>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</si>
  <si>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</si>
  <si>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</si>
  <si>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</si>
  <si>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</si>
  <si>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</si>
  <si>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</si>
  <si>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</si>
  <si>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</si>
  <si>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</si>
  <si>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</si>
  <si>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</si>
  <si>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</si>
  <si>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</si>
  <si>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</si>
  <si>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</si>
  <si>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</si>
  <si>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</si>
  <si>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</si>
  <si>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</si>
  <si>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</si>
  <si>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</si>
  <si>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</si>
  <si>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</si>
  <si>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</si>
  <si>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</si>
  <si>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</si>
  <si>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</si>
  <si>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</si>
  <si>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</si>
  <si>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</si>
  <si>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</si>
  <si>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</si>
  <si>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</si>
  <si>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</si>
  <si>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</si>
  <si>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</si>
  <si>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</si>
  <si>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</si>
  <si>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</si>
  <si>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</si>
  <si>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</si>
  <si>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</si>
  <si>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</si>
  <si>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</si>
  <si>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</si>
  <si>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</si>
  <si>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</si>
  <si>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</si>
  <si>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</si>
  <si>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</si>
  <si>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</si>
  <si>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</si>
  <si>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</si>
  <si>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</si>
  <si>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</si>
  <si>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</si>
  <si>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</si>
  <si>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</si>
  <si>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</si>
  <si>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</si>
  <si>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</si>
  <si>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</si>
  <si>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</si>
  <si>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</si>
  <si>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</si>
  <si>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</si>
  <si>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</si>
  <si>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</si>
  <si>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</si>
  <si>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</si>
  <si>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</si>
  <si>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</si>
  <si>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</si>
  <si>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</si>
  <si>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</si>
  <si>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</si>
  <si>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</si>
  <si>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</si>
  <si>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</si>
  <si>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</si>
  <si>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</si>
  <si>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</si>
  <si>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</si>
  <si>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</si>
  <si>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</si>
  <si>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</si>
  <si>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</si>
  <si>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</si>
  <si>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</si>
  <si>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</si>
  <si>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</si>
  <si>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</si>
  <si>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</si>
  <si>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</si>
  <si>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</si>
  <si>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</si>
  <si>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</si>
  <si>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</si>
  <si>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</si>
  <si>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</si>
  <si>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</si>
  <si>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</si>
  <si>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</si>
  <si>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</si>
  <si>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</si>
  <si>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</si>
  <si>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</si>
  <si>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</si>
  <si>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</si>
  <si>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</si>
  <si>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</si>
  <si>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</si>
  <si>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</si>
  <si>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</si>
  <si>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</si>
  <si>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</si>
  <si>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</si>
  <si>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</si>
  <si>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</si>
  <si>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</si>
  <si>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</si>
  <si>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</si>
  <si>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</si>
  <si>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</si>
  <si>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</si>
  <si>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</si>
  <si>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</si>
  <si>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</si>
  <si>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</si>
  <si>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</si>
  <si>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</si>
  <si>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</si>
  <si>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</si>
  <si>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</si>
  <si>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</si>
  <si>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</si>
  <si>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</si>
  <si>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</si>
  <si>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</si>
  <si>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</si>
  <si>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</si>
  <si>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</si>
  <si>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</si>
  <si>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</si>
  <si>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</si>
  <si>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</si>
  <si>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</si>
  <si>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</si>
  <si>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</si>
  <si>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</si>
  <si>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</si>
  <si>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</si>
  <si>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</si>
  <si>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</si>
  <si>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</si>
  <si>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</si>
  <si>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</si>
  <si>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</si>
  <si>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</si>
  <si>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</si>
  <si>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</si>
  <si>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</si>
  <si>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</si>
  <si>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</si>
  <si>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</si>
  <si>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</si>
  <si>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</si>
  <si>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</si>
  <si>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</si>
  <si>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</si>
  <si>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</si>
  <si>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</si>
  <si>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</si>
  <si>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</si>
  <si>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</si>
  <si>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</si>
  <si>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</si>
  <si>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</si>
  <si>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</si>
  <si>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</si>
  <si>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</si>
  <si>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</si>
  <si>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</si>
  <si>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</si>
  <si>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</si>
  <si>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</si>
  <si>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</si>
  <si>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</si>
  <si>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</si>
  <si>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</si>
  <si>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</si>
  <si>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</si>
  <si>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</si>
  <si>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</si>
  <si>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</si>
  <si>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</si>
  <si>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</si>
  <si>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</si>
  <si>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</si>
  <si>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</si>
  <si>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</si>
  <si>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</si>
  <si>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</si>
  <si>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</si>
  <si>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</si>
  <si>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</si>
  <si>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</si>
  <si>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</si>
  <si>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</si>
  <si>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</si>
  <si>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</si>
  <si>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</si>
  <si>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</si>
  <si>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</si>
  <si>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</si>
  <si>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</si>
  <si>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</si>
  <si>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</si>
  <si>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</si>
  <si>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</si>
  <si>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</si>
  <si>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</si>
  <si>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</si>
  <si>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</si>
  <si>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</si>
  <si>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</si>
  <si>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</si>
  <si>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</si>
  <si>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</si>
  <si>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</si>
  <si>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</si>
  <si>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</si>
  <si>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</si>
  <si>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</si>
  <si>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</si>
  <si>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</si>
  <si>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</si>
  <si>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</si>
  <si>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</si>
  <si>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</si>
  <si>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</si>
  <si>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</si>
  <si>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</si>
  <si>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</si>
  <si>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</si>
  <si>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</si>
  <si>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</si>
  <si>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</si>
  <si>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</si>
  <si>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</si>
  <si>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</si>
  <si>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</si>
  <si>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</si>
  <si>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</si>
  <si>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</si>
  <si>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</si>
  <si>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</si>
  <si>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</si>
  <si>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</si>
  <si>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</si>
  <si>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</si>
  <si>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</si>
  <si>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</si>
  <si>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</si>
  <si>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</si>
  <si>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</si>
  <si>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</si>
  <si>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</si>
  <si>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</si>
  <si>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</si>
  <si>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</si>
  <si>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</si>
  <si>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</si>
  <si>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</si>
  <si>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</si>
  <si>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</si>
  <si>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</si>
  <si>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</si>
  <si>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</si>
  <si>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</si>
  <si>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</si>
  <si>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</si>
  <si>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</si>
  <si>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</si>
  <si>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</si>
  <si>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</si>
  <si>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</si>
  <si>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</si>
  <si>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</si>
  <si>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</si>
  <si>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</si>
  <si>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</si>
  <si>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</si>
  <si>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</si>
  <si>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</si>
  <si>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</si>
  <si>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</si>
  <si>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</si>
  <si>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</si>
  <si>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</si>
  <si>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</si>
  <si>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</si>
  <si>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</si>
  <si>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</si>
  <si>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</si>
  <si>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</si>
  <si>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</si>
  <si>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</si>
  <si>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</si>
  <si>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</si>
  <si>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</si>
  <si>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</si>
  <si>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</si>
  <si>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</si>
  <si>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</si>
  <si>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</si>
  <si>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</si>
  <si>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</si>
  <si>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</si>
  <si>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</si>
  <si>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</si>
  <si>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</si>
  <si>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</si>
  <si>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</si>
  <si>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</si>
  <si>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</si>
  <si>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</si>
  <si>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</si>
  <si>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</si>
  <si>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</si>
  <si>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</si>
  <si>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</si>
  <si>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</si>
  <si>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</si>
  <si>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</si>
  <si>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</si>
  <si>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</si>
  <si>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</si>
  <si>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</si>
  <si>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</si>
  <si>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</si>
  <si>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</si>
  <si>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</si>
  <si>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</si>
  <si>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</si>
  <si>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</si>
  <si>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</si>
  <si>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</si>
  <si>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</si>
  <si>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</si>
  <si>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</si>
  <si>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</si>
  <si>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</si>
  <si>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</si>
  <si>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</si>
  <si>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</si>
  <si>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</si>
  <si>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</si>
  <si>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</si>
  <si>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</si>
  <si>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</si>
  <si>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</si>
  <si>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</si>
  <si>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</si>
  <si>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</si>
  <si>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</si>
  <si>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</si>
  <si>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</si>
  <si>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</si>
  <si>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</si>
  <si>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</si>
  <si>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</si>
  <si>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</si>
  <si>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</si>
  <si>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</si>
  <si>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</si>
  <si>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</si>
  <si>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</si>
  <si>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</si>
  <si>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</si>
  <si>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</si>
  <si>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</si>
  <si>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</si>
  <si>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</si>
  <si>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</si>
  <si>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</si>
  <si>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</si>
  <si>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</si>
  <si>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</si>
  <si>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</si>
  <si>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</si>
  <si>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</si>
  <si>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</si>
  <si>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</si>
  <si>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</si>
  <si>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</si>
  <si>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</si>
  <si>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</si>
  <si>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</si>
  <si>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</si>
  <si>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</si>
  <si>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</si>
  <si>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</si>
  <si>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</si>
  <si>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</si>
  <si>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</si>
  <si>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</si>
  <si>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</si>
  <si>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</si>
  <si>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</si>
  <si>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</si>
  <si>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</si>
  <si>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</si>
  <si>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</si>
  <si>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</si>
  <si>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</si>
  <si>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</si>
  <si>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</si>
  <si>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</si>
  <si>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</si>
  <si>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</si>
  <si>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</si>
  <si>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</si>
  <si>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</si>
  <si>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</si>
  <si>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</si>
  <si>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</si>
  <si>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</si>
  <si>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</si>
  <si>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</si>
  <si>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</si>
  <si>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</si>
  <si>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</si>
  <si>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</si>
  <si>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</si>
  <si>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</si>
  <si>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</si>
  <si>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</si>
  <si>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</si>
  <si>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</si>
  <si>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</si>
  <si>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</si>
  <si>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</si>
  <si>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</si>
  <si>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</si>
  <si>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</si>
  <si>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</si>
  <si>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</si>
  <si>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</si>
  <si>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</si>
  <si>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</si>
  <si>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</si>
  <si>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</si>
  <si>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</si>
  <si>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</si>
  <si>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</si>
  <si>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</si>
  <si>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</si>
  <si>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</si>
  <si>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</si>
  <si>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</si>
  <si>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</si>
  <si>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</si>
  <si>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</si>
  <si>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</si>
  <si>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</si>
  <si>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</si>
  <si>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</si>
  <si>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</si>
  <si>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</si>
  <si>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</si>
  <si>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</si>
  <si>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</si>
  <si>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</si>
  <si>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</si>
  <si>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</si>
  <si>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</si>
  <si>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</si>
  <si>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</si>
  <si>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</si>
  <si>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</si>
  <si>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</si>
  <si>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</si>
  <si>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</si>
  <si>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</si>
  <si>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</si>
  <si>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</si>
  <si>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</si>
  <si>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</si>
  <si>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</si>
  <si>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</si>
  <si>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</si>
  <si>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</si>
  <si>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</si>
  <si>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</si>
  <si>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</si>
  <si>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</si>
  <si>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</si>
  <si>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</si>
  <si>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</si>
  <si>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</si>
  <si>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</si>
  <si>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</si>
  <si>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</si>
  <si>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</si>
  <si>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</si>
  <si>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</si>
  <si>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</si>
  <si>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</si>
  <si>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</si>
  <si>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</si>
  <si>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</si>
  <si>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</si>
  <si>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</si>
  <si>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</si>
  <si>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</si>
  <si>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</si>
  <si>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</si>
  <si>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</si>
  <si>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</si>
  <si>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</si>
  <si>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</si>
  <si>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</si>
  <si>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</si>
  <si>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</si>
  <si>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</si>
  <si>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</si>
  <si>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</si>
  <si>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</si>
  <si>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</si>
  <si>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</si>
  <si>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</si>
  <si>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</si>
  <si>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</si>
  <si>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</si>
  <si>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</si>
  <si>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</si>
  <si>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</si>
  <si>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</si>
  <si>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</si>
  <si>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</si>
  <si>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</si>
  <si>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</si>
  <si>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</si>
  <si>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</si>
  <si>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</si>
  <si>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</si>
  <si>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</si>
  <si>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</si>
  <si>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</si>
  <si>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</si>
  <si>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</si>
  <si>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</si>
  <si>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</si>
  <si>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</si>
  <si>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</si>
  <si>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</si>
  <si>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</si>
  <si>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</si>
  <si>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</si>
  <si>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</si>
  <si>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</si>
  <si>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</si>
  <si>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</si>
  <si>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</si>
  <si>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</si>
  <si>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</si>
  <si>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</si>
  <si>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</si>
  <si>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</si>
  <si>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</si>
  <si>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</si>
  <si>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</si>
  <si>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</si>
  <si>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</si>
  <si>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</si>
  <si>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</si>
  <si>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</si>
  <si>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</si>
  <si>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</si>
  <si>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</si>
  <si>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</si>
  <si>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</si>
  <si>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</si>
  <si>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</si>
  <si>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</si>
  <si>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</si>
  <si>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</si>
  <si>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</si>
  <si>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</si>
  <si>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</si>
  <si>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</si>
  <si>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</si>
  <si>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</si>
  <si>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</si>
  <si>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</si>
  <si>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</si>
  <si>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</si>
  <si>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</si>
  <si>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</si>
  <si>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</si>
  <si>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</si>
  <si>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</si>
  <si>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</si>
  <si>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</si>
  <si>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</si>
  <si>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</si>
  <si>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</si>
  <si>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</si>
  <si>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</si>
  <si>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</si>
  <si>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</si>
  <si>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</si>
  <si>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</si>
  <si>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</si>
  <si>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</si>
  <si>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</si>
  <si>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</si>
  <si>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</si>
  <si>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</si>
  <si>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</si>
  <si>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</si>
  <si>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</si>
  <si>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</si>
  <si>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</si>
  <si>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</si>
  <si>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</si>
  <si>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</si>
  <si>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</si>
  <si>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</si>
  <si>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</si>
  <si>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</si>
  <si>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</si>
  <si>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</si>
  <si>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</si>
  <si>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</si>
  <si>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</si>
  <si>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</si>
  <si>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</si>
  <si>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</si>
  <si>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</si>
  <si>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</si>
  <si>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</si>
  <si>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</si>
  <si>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</si>
  <si>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</si>
  <si>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</si>
  <si>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</si>
  <si>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</si>
  <si>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</si>
  <si>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</si>
  <si>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</si>
  <si>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</si>
  <si>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</si>
  <si>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</si>
  <si>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</si>
  <si>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</si>
  <si>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</si>
  <si>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</si>
  <si>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</si>
  <si>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</si>
  <si>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</si>
  <si>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</si>
  <si>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</si>
  <si>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</si>
  <si>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</si>
  <si>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</si>
  <si>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</si>
  <si>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</si>
  <si>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</si>
  <si>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</si>
  <si>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</si>
  <si>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</si>
  <si>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</si>
  <si>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</si>
  <si>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</si>
  <si>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</si>
  <si>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</si>
  <si>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</si>
  <si>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</si>
  <si>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</si>
  <si>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</si>
  <si>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</si>
  <si>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</si>
  <si>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</si>
  <si>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</si>
  <si>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</si>
  <si>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</si>
  <si>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</si>
  <si>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</si>
  <si>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</si>
  <si>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</si>
  <si>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</si>
  <si>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</si>
  <si>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</si>
  <si>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</si>
  <si>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</si>
  <si>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</si>
  <si>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</si>
  <si>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</si>
  <si>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</si>
  <si>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</si>
  <si>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</si>
  <si>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</si>
  <si>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</si>
  <si>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</si>
  <si>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</si>
  <si>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</si>
  <si>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</si>
  <si>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</si>
  <si>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</si>
  <si>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</si>
  <si>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</si>
  <si>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</si>
  <si>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</si>
  <si>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</si>
  <si>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</si>
  <si>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</si>
  <si>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</si>
  <si>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</si>
  <si>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</si>
  <si>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</si>
  <si>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</si>
  <si>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</si>
  <si>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</si>
  <si>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</si>
  <si>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</si>
  <si>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</si>
  <si>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</si>
  <si>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</si>
  <si>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</si>
  <si>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</si>
  <si>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</si>
  <si>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</si>
  <si>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</si>
  <si>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</si>
  <si>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</si>
  <si>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</si>
  <si>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</si>
  <si>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</si>
  <si>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</si>
  <si>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</si>
  <si>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</si>
  <si>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</si>
  <si>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</si>
  <si>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</si>
  <si>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</si>
  <si>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</si>
  <si>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</si>
  <si>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</si>
  <si>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</si>
  <si>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</si>
  <si>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</si>
  <si>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</si>
  <si>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</si>
  <si>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</si>
  <si>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</si>
  <si>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</si>
  <si>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</si>
  <si>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</si>
  <si>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</si>
  <si>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</si>
  <si>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</si>
  <si>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</si>
  <si>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</si>
  <si>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</si>
  <si>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</si>
  <si>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</si>
  <si>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</si>
  <si>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</si>
  <si>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</si>
  <si>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</si>
  <si>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</si>
  <si>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</si>
  <si>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</si>
  <si>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</si>
  <si>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</si>
  <si>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</si>
  <si>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</si>
  <si>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</si>
  <si>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</si>
  <si>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</si>
  <si>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</si>
  <si>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</si>
  <si>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</si>
  <si>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</si>
  <si>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</si>
  <si>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</si>
  <si>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</si>
  <si>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</si>
  <si>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</si>
  <si>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</si>
  <si>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</si>
  <si>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</si>
  <si>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</si>
  <si>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</si>
  <si>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</si>
  <si>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</si>
  <si>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</si>
  <si>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</si>
  <si>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</si>
  <si>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</si>
  <si>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</si>
  <si>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</si>
  <si>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</si>
  <si>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</si>
  <si>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</si>
  <si>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</si>
  <si>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</si>
  <si>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</si>
  <si>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</si>
  <si>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</si>
  <si>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</si>
  <si>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</si>
  <si>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</si>
  <si>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</si>
  <si>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</si>
  <si>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</si>
  <si>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</si>
  <si>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</si>
  <si>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</si>
  <si>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</si>
  <si>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</si>
  <si>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</si>
  <si>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</si>
  <si>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</si>
  <si>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</si>
  <si>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</si>
  <si>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</si>
  <si>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</si>
  <si>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</si>
  <si>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</si>
  <si>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</si>
  <si>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</si>
  <si>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</si>
  <si>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</si>
  <si>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</si>
  <si>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</si>
  <si>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</si>
  <si>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</si>
  <si>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</si>
  <si>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</si>
  <si>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</si>
  <si>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</si>
  <si>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</si>
  <si>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</si>
  <si>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</si>
  <si>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</si>
  <si>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</si>
  <si>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</si>
  <si>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</si>
  <si>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</si>
  <si>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</si>
  <si>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</si>
  <si>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</si>
  <si>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</si>
  <si>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</si>
  <si>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</si>
  <si>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</si>
  <si>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</si>
  <si>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</si>
  <si>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</si>
  <si>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</si>
  <si>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</si>
  <si>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</si>
  <si>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</si>
  <si>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</si>
  <si>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</si>
  <si>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</si>
  <si>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</si>
  <si>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</si>
  <si>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</si>
  <si>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</si>
  <si>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</si>
  <si>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</si>
  <si>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</si>
  <si>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</si>
  <si>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</si>
  <si>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</si>
  <si>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</si>
  <si>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</si>
  <si>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</si>
  <si>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</si>
  <si>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</si>
  <si>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</si>
  <si>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</si>
  <si>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</si>
  <si>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</si>
  <si>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</si>
  <si>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</si>
  <si>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</si>
  <si>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</si>
  <si>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</si>
  <si>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</si>
  <si>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</si>
  <si>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</si>
  <si>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</si>
  <si>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</si>
  <si>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</si>
  <si>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</si>
  <si>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</si>
  <si>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</si>
  <si>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</si>
  <si>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</si>
  <si>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</si>
  <si>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</si>
  <si>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</si>
  <si>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</si>
  <si>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</si>
  <si>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</si>
  <si>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</si>
  <si>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</si>
  <si>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</si>
  <si>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</si>
  <si>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</si>
  <si>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</si>
  <si>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</si>
  <si>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</si>
  <si>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</si>
  <si>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</si>
  <si>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</si>
  <si>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</si>
  <si>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</si>
  <si>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</si>
  <si>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</si>
  <si>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</si>
  <si>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</si>
  <si>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</si>
  <si>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</si>
  <si>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</si>
  <si>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</si>
  <si>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</si>
  <si>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</si>
  <si>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</si>
  <si>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</si>
  <si>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</si>
  <si>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</si>
  <si>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</si>
  <si>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</si>
  <si>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</si>
  <si>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</si>
  <si>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</si>
  <si>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</si>
  <si>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</si>
  <si>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</si>
  <si>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</si>
  <si>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</si>
  <si>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</si>
  <si>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</si>
  <si>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</si>
  <si>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</si>
  <si>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</si>
  <si>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</si>
  <si>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</si>
  <si>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</si>
  <si>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</si>
  <si>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</si>
  <si>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</si>
  <si>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</si>
  <si>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</si>
  <si>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</si>
  <si>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</si>
  <si>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</si>
  <si>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</si>
  <si>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</si>
  <si>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</si>
  <si>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</si>
  <si>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</si>
  <si>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</si>
  <si>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</si>
  <si>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</si>
  <si>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</si>
  <si>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</si>
  <si>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</si>
  <si>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</si>
  <si>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</si>
  <si>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</si>
  <si>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</si>
  <si>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</si>
  <si>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</si>
  <si>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</si>
  <si>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</si>
  <si>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</si>
  <si>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</si>
  <si>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</si>
  <si>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</si>
  <si>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</si>
  <si>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</si>
  <si>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</si>
  <si>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</si>
  <si>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</si>
  <si>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</si>
  <si>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</si>
  <si>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</si>
  <si>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</si>
  <si>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</si>
  <si>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</si>
  <si>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</si>
  <si>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</si>
  <si>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</si>
  <si>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</si>
  <si>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</si>
  <si>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</si>
  <si>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</si>
  <si>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</si>
  <si>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</si>
  <si>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</si>
  <si>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</si>
  <si>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</si>
  <si>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</si>
  <si>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</si>
  <si>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</si>
  <si>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</si>
  <si>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</si>
  <si>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</si>
  <si>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</si>
  <si>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</si>
  <si>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</si>
  <si>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</si>
  <si>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</si>
  <si>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</si>
  <si>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</si>
  <si>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</si>
  <si>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</si>
  <si>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</si>
  <si>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</si>
  <si>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</si>
  <si>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</si>
  <si>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</si>
  <si>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</si>
  <si>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</si>
  <si>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</si>
  <si>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</si>
  <si>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</si>
  <si>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</si>
  <si>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</si>
  <si>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</si>
  <si>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</si>
  <si>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</si>
  <si>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</si>
  <si>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</si>
  <si>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</si>
  <si>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</si>
  <si>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</si>
  <si>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</si>
  <si>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</si>
  <si>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</si>
  <si>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</si>
  <si>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</si>
  <si>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</si>
  <si>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</si>
  <si>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</si>
  <si>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</si>
  <si>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</si>
  <si>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</si>
  <si>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</si>
  <si>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</si>
  <si>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</si>
  <si>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</si>
  <si>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</si>
  <si>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</si>
  <si>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</si>
  <si>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</si>
  <si>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</si>
  <si>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</si>
  <si>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</si>
  <si>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</si>
  <si>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</si>
  <si>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</si>
  <si>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</si>
  <si>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</si>
  <si>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</si>
  <si>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</si>
  <si>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</si>
  <si>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</si>
  <si>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</si>
  <si>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</si>
  <si>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</si>
  <si>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</si>
  <si>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</si>
  <si>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</si>
  <si>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</si>
  <si>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</si>
  <si>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</si>
  <si>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</si>
  <si>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</si>
  <si>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</si>
  <si>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</si>
  <si>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</si>
  <si>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</si>
  <si>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</si>
  <si>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</si>
  <si>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</si>
  <si>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</si>
  <si>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</si>
  <si>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</si>
  <si>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</si>
  <si>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</si>
  <si>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</si>
  <si>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</si>
  <si>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</si>
  <si>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</si>
  <si>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</si>
  <si>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</si>
  <si>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</si>
  <si>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</si>
  <si>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</si>
  <si>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</si>
  <si>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</si>
  <si>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</si>
  <si>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</si>
  <si>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</si>
  <si>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</si>
  <si>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</si>
  <si>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</si>
  <si>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</si>
  <si>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</si>
  <si>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</si>
  <si>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</si>
  <si>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</si>
  <si>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</si>
  <si>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</si>
  <si>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</si>
  <si>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</si>
  <si>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</si>
  <si>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</si>
  <si>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</si>
  <si>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</si>
  <si>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</si>
  <si>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</si>
  <si>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</si>
  <si>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</si>
  <si>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</si>
  <si>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</si>
  <si>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</si>
  <si>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</si>
  <si>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</si>
  <si>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</si>
  <si>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</si>
  <si>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</si>
  <si>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</si>
  <si>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</si>
  <si>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</si>
  <si>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</si>
  <si>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</si>
  <si>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</si>
  <si>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</si>
  <si>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</si>
  <si>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</si>
  <si>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</si>
  <si>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</si>
  <si>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</si>
  <si>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</si>
  <si>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</si>
  <si>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</si>
  <si>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</si>
  <si>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</si>
  <si>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</si>
  <si>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</si>
  <si>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</si>
  <si>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</si>
  <si>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</si>
  <si>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</si>
  <si>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</si>
  <si>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</si>
  <si>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</si>
  <si>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</si>
  <si>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</si>
  <si>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</si>
  <si>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</si>
  <si>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</si>
  <si>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</si>
  <si>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</si>
  <si>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</si>
  <si>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</si>
  <si>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</si>
  <si>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</si>
  <si>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</si>
  <si>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</si>
  <si>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</si>
  <si>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</si>
  <si>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</si>
  <si>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</si>
  <si>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</si>
  <si>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</si>
  <si>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</si>
  <si>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</si>
  <si>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</si>
  <si>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</si>
  <si>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</si>
  <si>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</si>
  <si>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</si>
  <si>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</si>
  <si>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</si>
  <si>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</si>
  <si>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</si>
  <si>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</si>
  <si>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</si>
  <si>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</si>
  <si>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</si>
  <si>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</si>
  <si>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</si>
  <si>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</si>
  <si>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</si>
  <si>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</si>
  <si>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</si>
  <si>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</si>
  <si>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</si>
  <si>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</si>
  <si>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</si>
  <si>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</si>
  <si>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</si>
  <si>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</si>
  <si>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</si>
  <si>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</si>
  <si>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</si>
  <si>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</si>
  <si>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</si>
  <si>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</si>
  <si>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</si>
  <si>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</si>
  <si>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</si>
  <si>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</si>
  <si>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</si>
  <si>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</si>
  <si>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</si>
  <si>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</si>
  <si>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</si>
  <si>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</si>
  <si>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</si>
  <si>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</si>
  <si>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</si>
  <si>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</si>
  <si>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</si>
  <si>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</si>
  <si>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</si>
  <si>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</si>
  <si>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</si>
  <si>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</si>
  <si>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</si>
  <si>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</si>
  <si>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</si>
  <si>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</si>
  <si>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</si>
  <si>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</si>
  <si>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</si>
  <si>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</si>
  <si>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</si>
  <si>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</si>
  <si>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</si>
  <si>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</si>
  <si>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</si>
  <si>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</si>
  <si>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</si>
  <si>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</si>
  <si>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</si>
  <si>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</si>
  <si>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</si>
  <si>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</si>
  <si>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</si>
  <si>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</si>
  <si>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</si>
  <si>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</si>
  <si>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</si>
  <si>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</si>
  <si>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</si>
  <si>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</si>
  <si>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</si>
  <si>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</si>
  <si>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</si>
  <si>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</si>
  <si>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</si>
  <si>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</si>
  <si>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</si>
  <si>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</si>
  <si>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</si>
  <si>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</si>
  <si>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</si>
  <si>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</si>
  <si>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</si>
  <si>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</si>
  <si>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</si>
  <si>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</si>
  <si>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</si>
  <si>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</si>
  <si>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</si>
  <si>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</si>
  <si>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</si>
  <si>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</si>
  <si>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</si>
  <si>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</si>
  <si>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</si>
  <si>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</si>
  <si>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</si>
  <si>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</si>
  <si>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</si>
  <si>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</si>
  <si>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</si>
  <si>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</si>
  <si>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</si>
  <si>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</si>
  <si>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</si>
  <si>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</si>
  <si>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</si>
  <si>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</si>
  <si>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</si>
  <si>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</si>
  <si>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</si>
  <si>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</si>
  <si>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</si>
  <si>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</si>
  <si>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</si>
  <si>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</si>
  <si>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</si>
  <si>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</si>
  <si>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</si>
  <si>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</si>
  <si>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</si>
  <si>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</si>
  <si>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</si>
  <si>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</si>
  <si>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</si>
  <si>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</si>
  <si>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</si>
  <si>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</si>
  <si>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</si>
  <si>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</si>
  <si>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</si>
  <si>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</si>
  <si>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</si>
  <si>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</si>
  <si>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</si>
  <si>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</si>
  <si>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</si>
  <si>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</si>
  <si>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</si>
  <si>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</si>
  <si>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</si>
  <si>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</si>
  <si>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</si>
  <si>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</si>
  <si>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</si>
  <si>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</si>
  <si>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</si>
  <si>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</si>
  <si>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</si>
  <si>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</si>
  <si>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</si>
  <si>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</si>
  <si>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</si>
  <si>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</si>
  <si>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</si>
  <si>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</si>
  <si>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</si>
  <si>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</si>
  <si>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</si>
  <si>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</si>
  <si>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</si>
  <si>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</si>
  <si>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</si>
  <si>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</si>
  <si>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</si>
  <si>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</si>
  <si>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</si>
  <si>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</si>
  <si>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</si>
  <si>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</si>
  <si>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</si>
  <si>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</si>
  <si>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</si>
  <si>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</si>
  <si>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</si>
  <si>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</si>
  <si>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</si>
  <si>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</si>
  <si>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</si>
  <si>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</si>
  <si>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</si>
  <si>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</si>
  <si>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</si>
  <si>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</si>
  <si>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</si>
  <si>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</si>
  <si>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</si>
  <si>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</si>
  <si>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</si>
  <si>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</si>
  <si>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</si>
  <si>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</si>
  <si>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</si>
  <si>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</si>
  <si>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</si>
  <si>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</si>
  <si>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</si>
  <si>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</si>
  <si>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</si>
  <si>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</si>
  <si>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</si>
  <si>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</si>
  <si>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</si>
  <si>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</si>
  <si>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</si>
  <si>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</si>
  <si>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</si>
  <si>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</si>
  <si>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</si>
  <si>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</si>
  <si>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</si>
  <si>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</si>
  <si>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</si>
  <si>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</si>
  <si>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</si>
  <si>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</si>
  <si>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</si>
  <si>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</si>
  <si>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</si>
  <si>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</si>
  <si>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</si>
  <si>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</si>
  <si>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</si>
  <si>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</si>
  <si>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</si>
  <si>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</si>
  <si>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</si>
  <si>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</si>
  <si>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</si>
  <si>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</si>
  <si>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</si>
  <si>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</si>
  <si>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</si>
  <si>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</si>
  <si>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</si>
  <si>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</si>
  <si>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</si>
  <si>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</si>
  <si>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</si>
  <si>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</si>
  <si>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</si>
  <si>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</si>
  <si>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</si>
  <si>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</si>
  <si>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</si>
  <si>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</si>
  <si>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</si>
  <si>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</si>
  <si>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</si>
  <si>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</si>
  <si>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</si>
  <si>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</si>
  <si>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</si>
  <si>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</si>
  <si>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</si>
  <si>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</si>
  <si>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</si>
  <si>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</si>
  <si>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</si>
  <si>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</si>
  <si>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</si>
  <si>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</si>
  <si>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</si>
  <si>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</si>
  <si>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</si>
  <si>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</si>
  <si>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</si>
  <si>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</si>
  <si>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</si>
  <si>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</si>
  <si>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</si>
  <si>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</si>
  <si>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</si>
  <si>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</si>
  <si>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</si>
  <si>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</si>
  <si>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</si>
  <si>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</si>
  <si>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</si>
  <si>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</si>
  <si>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</si>
  <si>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</si>
  <si>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</si>
  <si>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</si>
  <si>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</si>
  <si>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</si>
  <si>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</si>
  <si>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</si>
  <si>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</si>
  <si>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</si>
  <si>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</si>
  <si>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</si>
  <si>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</si>
  <si>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</si>
  <si>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</si>
  <si>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</si>
  <si>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</si>
  <si>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</si>
  <si>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</si>
  <si>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</si>
  <si>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</si>
  <si>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</si>
  <si>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</si>
  <si>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</si>
  <si>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</si>
  <si>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</si>
  <si>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</si>
  <si>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</si>
  <si>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</si>
  <si>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</si>
  <si>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</si>
  <si>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</si>
  <si>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</si>
  <si>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</si>
  <si>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</si>
  <si>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</si>
  <si>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</si>
  <si>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</si>
  <si>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</si>
  <si>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</si>
  <si>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</si>
  <si>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</si>
  <si>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</si>
  <si>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</si>
  <si>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</si>
  <si>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</si>
  <si>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</si>
  <si>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</si>
  <si>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</si>
  <si>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</si>
  <si>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</si>
  <si>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</si>
  <si>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</si>
  <si>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</si>
  <si>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</si>
  <si>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</si>
  <si>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</si>
  <si>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</si>
  <si>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</si>
  <si>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</si>
  <si>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</si>
  <si>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</si>
  <si>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</si>
  <si>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</si>
  <si>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</si>
  <si>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</si>
  <si>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</si>
  <si>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</si>
  <si>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</si>
  <si>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</si>
  <si>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</si>
  <si>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</si>
  <si>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</si>
  <si>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</si>
  <si>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</si>
  <si>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</si>
  <si>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</si>
  <si>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</si>
  <si>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</si>
  <si>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</si>
  <si>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</si>
  <si>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</si>
  <si>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</si>
  <si>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</si>
  <si>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</si>
  <si>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</si>
  <si>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</si>
  <si>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</si>
  <si>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</si>
  <si>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</si>
  <si>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</si>
  <si>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</si>
  <si>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</si>
  <si>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</si>
  <si>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</si>
  <si>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</si>
  <si>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</si>
  <si>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</si>
  <si>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</si>
  <si>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</si>
  <si>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</si>
  <si>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</si>
  <si>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</si>
  <si>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</si>
  <si>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</si>
  <si>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</si>
  <si>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</si>
  <si>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</si>
  <si>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</si>
  <si>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</si>
  <si>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</si>
  <si>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</si>
  <si>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</si>
  <si>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</si>
  <si>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</si>
  <si>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</si>
  <si>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</si>
  <si>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</si>
  <si>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</si>
  <si>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</si>
  <si>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</si>
  <si>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</si>
  <si>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</si>
  <si>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</si>
  <si>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</si>
  <si>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</si>
  <si>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</si>
  <si>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</si>
  <si>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</si>
  <si>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</si>
  <si>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</si>
  <si>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</si>
  <si>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</si>
  <si>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</si>
  <si>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</si>
  <si>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</si>
  <si>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</si>
  <si>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</si>
  <si>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</si>
  <si>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</si>
  <si>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</si>
  <si>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</si>
  <si>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</si>
  <si>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</si>
  <si>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</si>
  <si>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</si>
  <si>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</si>
  <si>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</si>
  <si>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</si>
  <si>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</si>
  <si>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</si>
  <si>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</si>
  <si>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</si>
  <si>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</si>
  <si>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</si>
  <si>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</si>
  <si>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</si>
  <si>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</si>
  <si>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</si>
  <si>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</si>
  <si>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</si>
  <si>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</si>
  <si>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</si>
  <si>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</si>
  <si>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</si>
  <si>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</si>
  <si>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</si>
  <si>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</si>
  <si>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</si>
  <si>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</si>
  <si>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</si>
  <si>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</si>
  <si>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</si>
  <si>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</si>
  <si>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</si>
  <si>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</si>
  <si>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</si>
  <si>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</si>
  <si>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</si>
  <si>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</si>
  <si>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</si>
  <si>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</si>
  <si>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</si>
  <si>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</si>
  <si>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</si>
  <si>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</si>
  <si>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</si>
  <si>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</si>
  <si>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</si>
  <si>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</si>
  <si>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</si>
  <si>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</si>
  <si>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</si>
  <si>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</si>
  <si>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</si>
  <si>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</si>
  <si>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</si>
  <si>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</si>
  <si>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</si>
  <si>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</si>
  <si>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</si>
  <si>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</si>
  <si>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</si>
  <si>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</si>
  <si>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</si>
  <si>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</si>
  <si>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</si>
  <si>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</si>
  <si>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</si>
  <si>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</si>
  <si>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</si>
  <si>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</si>
  <si>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</si>
  <si>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</si>
  <si>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</si>
  <si>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</si>
  <si>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</si>
  <si>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</si>
  <si>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</si>
  <si>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</si>
  <si>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</si>
  <si>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</si>
  <si>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</si>
  <si>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</si>
  <si>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</si>
  <si>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</si>
  <si>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</si>
  <si>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</si>
  <si>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</si>
  <si>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</si>
  <si>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</si>
  <si>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</si>
  <si>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</si>
  <si>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</si>
  <si>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</si>
  <si>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</si>
  <si>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</si>
  <si>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</si>
  <si>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</si>
  <si>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</si>
  <si>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</si>
  <si>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</si>
  <si>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</si>
  <si>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</si>
  <si>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</si>
  <si>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</si>
  <si>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</si>
  <si>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</si>
  <si>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</si>
  <si>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</si>
  <si>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</si>
  <si>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</si>
  <si>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</si>
  <si>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</si>
  <si>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</si>
  <si>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</si>
  <si>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</si>
  <si>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</si>
  <si>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</si>
  <si>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</si>
  <si>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</si>
  <si>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</si>
  <si>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</si>
  <si>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</si>
  <si>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</si>
  <si>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</si>
  <si>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</si>
  <si>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</si>
  <si>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</si>
  <si>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</si>
  <si>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</si>
  <si>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</si>
  <si>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</si>
  <si>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</si>
  <si>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</si>
  <si>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</si>
  <si>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</si>
  <si>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</si>
  <si>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</si>
  <si>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</si>
  <si>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</si>
  <si>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</si>
  <si>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</si>
  <si>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</si>
  <si>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</si>
  <si>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</si>
  <si>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</si>
  <si>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</si>
  <si>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</si>
  <si>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</si>
  <si>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</si>
  <si>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</si>
  <si>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</si>
  <si>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</si>
  <si>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</si>
  <si>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</si>
  <si>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</si>
  <si>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</si>
  <si>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</si>
  <si>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</si>
  <si>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</si>
  <si>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</si>
  <si>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</si>
  <si>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</si>
  <si>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</si>
  <si>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</si>
  <si>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</si>
  <si>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</si>
  <si>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</si>
  <si>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</si>
  <si>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</si>
  <si>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</si>
  <si>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</si>
  <si>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</si>
  <si>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</si>
  <si>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</si>
  <si>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</si>
  <si>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</si>
  <si>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</si>
  <si>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</si>
  <si>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</si>
  <si>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</si>
  <si>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</si>
  <si>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</si>
  <si>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</si>
  <si>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</si>
  <si>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</si>
  <si>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</si>
  <si>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</si>
  <si>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</si>
  <si>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</si>
  <si>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</si>
  <si>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</si>
  <si>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</si>
  <si>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</si>
  <si>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</si>
  <si>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</si>
  <si>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</si>
  <si>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</si>
  <si>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</si>
  <si>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</si>
  <si>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</si>
  <si>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</si>
  <si>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</si>
  <si>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</si>
  <si>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</si>
  <si>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</si>
  <si>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</si>
  <si>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</si>
  <si>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</si>
  <si>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</si>
  <si>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</si>
  <si>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</si>
  <si>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</si>
  <si>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</si>
  <si>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</si>
  <si>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</si>
  <si>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</si>
  <si>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</si>
  <si>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</si>
  <si>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</si>
  <si>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</si>
  <si>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</si>
  <si>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</si>
  <si>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</si>
  <si>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</si>
  <si>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</si>
  <si>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</si>
  <si>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</si>
  <si>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</si>
  <si>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</si>
  <si>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</si>
  <si>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</si>
  <si>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</si>
  <si>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</si>
  <si>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</si>
  <si>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</si>
  <si>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</si>
  <si>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</si>
  <si>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</si>
  <si>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</si>
  <si>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</si>
  <si>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</si>
  <si>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</si>
  <si>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</si>
  <si>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</si>
  <si>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</si>
  <si>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</si>
  <si>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</si>
  <si>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</si>
  <si>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</si>
  <si>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</si>
  <si>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</si>
  <si>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</si>
  <si>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</si>
  <si>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</si>
  <si>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</si>
  <si>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</si>
  <si>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</si>
  <si>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</si>
  <si>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</si>
  <si>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</si>
  <si>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</si>
  <si>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</si>
  <si>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</si>
  <si>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</si>
  <si>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</si>
  <si>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</si>
  <si>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</si>
  <si>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</si>
  <si>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</si>
  <si>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</si>
  <si>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</si>
  <si>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</si>
  <si>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</si>
  <si>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</si>
  <si>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</si>
  <si>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</si>
  <si>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</si>
  <si>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</si>
  <si>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</si>
  <si>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</si>
  <si>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</si>
  <si>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</si>
  <si>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</si>
  <si>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</si>
  <si>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</si>
  <si>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</si>
  <si>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</si>
  <si>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</si>
  <si>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</si>
  <si>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</si>
  <si>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</si>
  <si>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</si>
  <si>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</si>
  <si>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</si>
  <si>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</si>
  <si>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</si>
  <si>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</si>
  <si>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</si>
  <si>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</si>
  <si>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</si>
  <si>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</si>
  <si>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</si>
  <si>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</si>
  <si>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</si>
  <si>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</si>
  <si>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</si>
  <si>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</si>
  <si>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</si>
  <si>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</si>
  <si>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</si>
  <si>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</si>
  <si>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</si>
  <si>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</si>
  <si>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</si>
  <si>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</si>
  <si>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</si>
  <si>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</si>
  <si>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</si>
  <si>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</si>
  <si>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</si>
  <si>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</si>
  <si>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</si>
  <si>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</si>
  <si>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</si>
  <si>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</si>
  <si>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</si>
  <si>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</si>
  <si>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</si>
  <si>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</si>
  <si>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</si>
  <si>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</si>
  <si>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</si>
  <si>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</si>
  <si>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</si>
  <si>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</si>
  <si>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</si>
  <si>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</si>
  <si>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</si>
  <si>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</si>
  <si>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</si>
  <si>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</si>
  <si>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</si>
  <si>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</si>
  <si>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</si>
  <si>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</si>
  <si>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</si>
  <si>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</si>
  <si>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</si>
  <si>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</si>
  <si>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</si>
  <si>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</si>
  <si>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</si>
  <si>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</si>
  <si>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</si>
  <si>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</si>
  <si>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</si>
  <si>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</si>
  <si>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</si>
  <si>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</si>
  <si>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</si>
  <si>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</si>
  <si>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</si>
  <si>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</si>
  <si>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</si>
  <si>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</si>
  <si>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</si>
  <si>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</si>
  <si>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</si>
  <si>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</si>
  <si>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</si>
  <si>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</si>
  <si>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</si>
  <si>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</si>
  <si>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</si>
  <si>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</si>
  <si>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</si>
  <si>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</si>
  <si>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</si>
  <si>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</si>
  <si>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</si>
  <si>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</si>
  <si>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</si>
  <si>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</si>
  <si>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</si>
  <si>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</si>
  <si>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</si>
  <si>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</si>
  <si>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</si>
  <si>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</si>
  <si>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</si>
  <si>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</si>
  <si>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</si>
  <si>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</si>
  <si>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</si>
  <si>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</si>
  <si>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</si>
  <si>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</si>
  <si>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</si>
  <si>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</si>
  <si>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</si>
  <si>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</si>
  <si>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</si>
  <si>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</si>
  <si>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</si>
  <si>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</si>
  <si>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</si>
  <si>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</si>
  <si>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</si>
  <si>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</si>
  <si>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</si>
  <si>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</si>
  <si>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</si>
  <si>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</si>
  <si>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</si>
  <si>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</si>
  <si>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</si>
  <si>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</si>
  <si>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</si>
  <si>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</si>
  <si>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</si>
  <si>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</si>
  <si>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</si>
  <si>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</si>
  <si>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</si>
  <si>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</si>
  <si>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</si>
  <si>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</si>
  <si>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</si>
  <si>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</si>
  <si>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</si>
  <si>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</si>
  <si>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</si>
  <si>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</si>
  <si>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</si>
  <si>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</si>
  <si>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</si>
  <si>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</si>
  <si>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</si>
  <si>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</si>
  <si>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</si>
  <si>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</si>
  <si>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</si>
  <si>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</si>
  <si>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</si>
  <si>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</si>
  <si>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</si>
  <si>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</si>
  <si>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</si>
  <si>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</si>
  <si>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</si>
  <si>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</si>
  <si>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</si>
  <si>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</si>
  <si>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</si>
  <si>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</si>
  <si>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</si>
  <si>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</si>
  <si>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</si>
  <si>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</si>
  <si>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</si>
  <si>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</si>
  <si>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</si>
  <si>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</si>
  <si>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</si>
  <si>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</si>
  <si>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</si>
  <si>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</si>
  <si>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</si>
  <si>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</si>
  <si>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</si>
  <si>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</si>
  <si>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</si>
  <si>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</si>
  <si>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</si>
  <si>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</si>
  <si>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</si>
  <si>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</si>
  <si>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</si>
  <si>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</si>
  <si>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</si>
  <si>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</si>
  <si>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</si>
  <si>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</si>
  <si>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</si>
  <si>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</si>
  <si>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</si>
  <si>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</si>
  <si>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</si>
  <si>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</si>
  <si>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</si>
  <si>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</si>
  <si>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</si>
  <si>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</si>
  <si>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</si>
  <si>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</si>
  <si>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</si>
  <si>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</si>
  <si>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</si>
  <si>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</si>
  <si>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</si>
  <si>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</si>
  <si>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</si>
  <si>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</si>
  <si>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</si>
  <si>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</si>
  <si>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</si>
  <si>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</si>
  <si>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</si>
  <si>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</si>
  <si>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</si>
  <si>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</si>
  <si>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</si>
  <si>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</si>
  <si>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</si>
  <si>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</si>
  <si>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</si>
  <si>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</si>
  <si>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</si>
  <si>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</si>
  <si>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</si>
  <si>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</si>
  <si>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</si>
  <si>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</si>
  <si>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</si>
  <si>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</si>
  <si>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</si>
  <si>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</si>
  <si>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</si>
  <si>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</si>
  <si>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</si>
  <si>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</si>
  <si>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</si>
  <si>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</si>
  <si>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</si>
  <si>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</si>
  <si>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</si>
  <si>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</si>
  <si>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</si>
  <si>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</si>
  <si>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</si>
  <si>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</si>
  <si>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</si>
  <si>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</si>
  <si>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</si>
  <si>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</si>
  <si>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</si>
  <si>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</si>
  <si>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</si>
  <si>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</si>
  <si>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</si>
  <si>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</si>
  <si>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</si>
  <si>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</si>
  <si>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</si>
  <si>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</si>
  <si>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</si>
  <si>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</si>
  <si>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</si>
  <si>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</si>
  <si>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</si>
  <si>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</si>
  <si>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</si>
  <si>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</si>
  <si>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</si>
  <si>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</si>
  <si>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</si>
  <si>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</si>
  <si>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</si>
  <si>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</si>
  <si>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</si>
  <si>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</si>
  <si>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</si>
  <si>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</si>
  <si>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</si>
  <si>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</si>
  <si>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</si>
  <si>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</si>
  <si>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</si>
  <si>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</si>
  <si>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</si>
  <si>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</si>
  <si>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</si>
  <si>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</si>
  <si>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</si>
  <si>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</si>
  <si>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</si>
  <si>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</si>
  <si>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</si>
  <si>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</si>
  <si>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</si>
  <si>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</si>
  <si>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</si>
  <si>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</si>
  <si>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</si>
  <si>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</si>
  <si>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</si>
  <si>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</si>
  <si>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</si>
  <si>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</si>
  <si>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</si>
  <si>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</si>
  <si>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</si>
  <si>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</si>
  <si>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</si>
  <si>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</si>
  <si>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</si>
  <si>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</si>
  <si>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</si>
  <si>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</si>
  <si>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</si>
  <si>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</si>
  <si>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</si>
  <si>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</si>
  <si>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</si>
  <si>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</si>
  <si>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</si>
  <si>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</si>
  <si>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</si>
  <si>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</si>
  <si>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</si>
  <si>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</si>
  <si>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</si>
  <si>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</si>
  <si>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</si>
  <si>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</si>
  <si>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</si>
  <si>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</si>
  <si>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</si>
  <si>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</si>
  <si>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</si>
  <si>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</si>
  <si>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</si>
  <si>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</si>
  <si>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</si>
  <si>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</si>
  <si>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</si>
  <si>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</si>
  <si>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</si>
  <si>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</si>
  <si>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</si>
  <si>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</si>
  <si>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</si>
  <si>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</si>
  <si>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</si>
  <si>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</si>
  <si>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</si>
  <si>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</si>
  <si>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</si>
  <si>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</si>
  <si>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</si>
  <si>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</si>
  <si>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</si>
  <si>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</si>
  <si>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</si>
  <si>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</si>
  <si>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</si>
  <si>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</si>
  <si>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</si>
  <si>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</si>
  <si>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</si>
  <si>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</si>
  <si>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</si>
  <si>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</si>
  <si>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</si>
  <si>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</si>
  <si>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</si>
  <si>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</si>
  <si>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</si>
  <si>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</si>
  <si>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</si>
  <si>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</si>
  <si>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</si>
  <si>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</si>
  <si>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</si>
  <si>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</si>
  <si>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</si>
  <si>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</si>
  <si>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</si>
  <si>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</si>
  <si>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</si>
  <si>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</si>
  <si>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</si>
  <si>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</si>
  <si>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</si>
  <si>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</si>
  <si>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</si>
  <si>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</si>
  <si>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</si>
  <si>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</si>
  <si>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</si>
  <si>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</si>
  <si>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</si>
  <si>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</si>
  <si>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</si>
  <si>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</si>
  <si>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</si>
  <si>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</si>
  <si>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</si>
  <si>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</si>
  <si>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</si>
  <si>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</si>
  <si>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</si>
  <si>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</si>
  <si>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</si>
  <si>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</si>
  <si>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</si>
  <si>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</si>
  <si>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</si>
  <si>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</si>
  <si>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</si>
  <si>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</si>
  <si>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</si>
  <si>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</si>
  <si>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</si>
  <si>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</si>
  <si>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</si>
  <si>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</si>
  <si>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</si>
  <si>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</si>
  <si>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</si>
  <si>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</si>
  <si>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</si>
  <si>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</si>
  <si>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</si>
  <si>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</si>
  <si>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</si>
  <si>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</si>
  <si>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</si>
  <si>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</si>
  <si>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</si>
  <si>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</si>
  <si>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</si>
  <si>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</si>
  <si>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</si>
  <si>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</si>
  <si>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</si>
  <si>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</si>
  <si>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</si>
  <si>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</si>
  <si>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</si>
  <si>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</si>
  <si>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</si>
  <si>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</si>
  <si>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</si>
  <si>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</si>
  <si>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</si>
  <si>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</si>
  <si>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</si>
  <si>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</si>
  <si>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</si>
  <si>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</si>
  <si>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</si>
  <si>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</si>
  <si>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</si>
  <si>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</si>
  <si>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</si>
  <si>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</si>
  <si>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</si>
  <si>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</si>
  <si>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</si>
  <si>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</si>
  <si>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</si>
  <si>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</si>
  <si>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</si>
  <si>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</si>
  <si>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</si>
  <si>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</si>
  <si>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</si>
  <si>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</si>
  <si>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</si>
  <si>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</si>
  <si>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</si>
  <si>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</si>
  <si>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</si>
  <si>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</si>
  <si>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</si>
  <si>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</si>
  <si>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</si>
  <si>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</si>
  <si>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</si>
  <si>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</si>
  <si>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</si>
  <si>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</si>
  <si>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</si>
  <si>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</si>
  <si>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</si>
  <si>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</si>
  <si>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</si>
  <si>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</si>
  <si>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</si>
  <si>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</si>
  <si>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</si>
  <si>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</si>
  <si>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</si>
  <si>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</si>
  <si>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</si>
  <si>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</si>
  <si>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</si>
  <si>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</si>
  <si>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</si>
  <si>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</si>
  <si>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</si>
  <si>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</si>
  <si>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</si>
  <si>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</si>
  <si>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</si>
  <si>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</si>
  <si>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</si>
  <si>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</si>
  <si>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</si>
  <si>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</si>
  <si>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</si>
  <si>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</si>
  <si>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</si>
  <si>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</si>
  <si>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</si>
  <si>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</si>
  <si>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</si>
  <si>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</si>
  <si>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</si>
  <si>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</si>
  <si>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</si>
  <si>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</si>
  <si>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</si>
  <si>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</si>
  <si>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</si>
  <si>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</si>
  <si>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</si>
  <si>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</si>
  <si>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</si>
  <si>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</si>
  <si>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</si>
  <si>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</si>
  <si>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</si>
  <si>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</si>
  <si>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</si>
  <si>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</si>
  <si>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</si>
  <si>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</si>
  <si>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</si>
  <si>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</si>
  <si>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</si>
  <si>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</si>
  <si>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</si>
  <si>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</si>
  <si>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</si>
  <si>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</si>
  <si>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</si>
  <si>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</si>
  <si>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</si>
  <si>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</si>
  <si>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</si>
  <si>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</si>
  <si>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</si>
  <si>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</si>
  <si>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</si>
  <si>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</si>
  <si>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</si>
  <si>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</si>
  <si>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</si>
  <si>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</si>
  <si>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</si>
  <si>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</si>
  <si>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</si>
  <si>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</si>
  <si>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</si>
  <si>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</si>
  <si>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</si>
  <si>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</si>
  <si>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</si>
  <si>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</si>
  <si>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</si>
  <si>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</si>
  <si>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</si>
  <si>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</si>
  <si>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</si>
  <si>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</si>
  <si>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</si>
  <si>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</si>
  <si>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</si>
  <si>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</si>
  <si>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</si>
  <si>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</si>
  <si>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</si>
  <si>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</si>
  <si>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</si>
  <si>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</si>
  <si>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</si>
  <si>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</si>
  <si>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</si>
  <si>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</si>
  <si>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</si>
  <si>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</si>
  <si>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</si>
  <si>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</si>
  <si>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</si>
  <si>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</si>
  <si>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</si>
  <si>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</si>
  <si>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</si>
  <si>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</si>
  <si>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</si>
  <si>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</si>
  <si>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</si>
  <si>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</si>
  <si>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</si>
  <si>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</si>
  <si>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</si>
  <si>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</si>
  <si>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</si>
  <si>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</si>
  <si>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</si>
  <si>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</si>
  <si>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</si>
  <si>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</si>
  <si>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</si>
  <si>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</si>
  <si>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</si>
  <si>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</si>
  <si>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</si>
  <si>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</si>
  <si>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</si>
  <si>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</si>
  <si>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</si>
  <si>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</si>
  <si>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</si>
  <si>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</si>
  <si>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</si>
  <si>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</si>
  <si>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</si>
  <si>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</si>
  <si>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</si>
  <si>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</si>
  <si>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</si>
  <si>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</si>
  <si>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</si>
  <si>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</si>
  <si>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</si>
  <si>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</si>
  <si>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</si>
  <si>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</si>
  <si>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</si>
  <si>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</si>
  <si>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</si>
  <si>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</si>
  <si>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</si>
  <si>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</si>
  <si>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</si>
  <si>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</si>
  <si>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</si>
  <si>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</si>
  <si>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</si>
  <si>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</si>
  <si>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</si>
  <si>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</si>
  <si>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</si>
  <si>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</si>
  <si>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</si>
  <si>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</si>
  <si>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</si>
  <si>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</si>
  <si>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</si>
  <si>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</si>
  <si>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</si>
  <si>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</si>
  <si>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</si>
  <si>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</si>
  <si>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</si>
  <si>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</si>
  <si>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</si>
  <si>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</si>
  <si>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</si>
  <si>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</si>
  <si>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</si>
  <si>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</si>
  <si>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</si>
  <si>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</si>
  <si>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</si>
  <si>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</si>
  <si>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</si>
  <si>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</si>
  <si>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</si>
  <si>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</si>
  <si>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</si>
  <si>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</si>
  <si>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</si>
  <si>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</si>
  <si>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</si>
  <si>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</si>
  <si>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</si>
  <si>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</si>
  <si>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</si>
  <si>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</si>
  <si>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</si>
  <si>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</si>
  <si>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</si>
  <si>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</si>
  <si>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</si>
  <si>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</si>
  <si>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</si>
  <si>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</si>
  <si>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</si>
  <si>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</si>
  <si>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</si>
  <si>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</si>
  <si>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</si>
  <si>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</si>
  <si>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</si>
  <si>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</si>
  <si>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</si>
  <si>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</si>
  <si>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</si>
  <si>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</si>
  <si>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</si>
  <si>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</si>
  <si>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</si>
  <si>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</si>
  <si>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</si>
  <si>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</si>
  <si>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</si>
  <si>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</si>
  <si>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</si>
  <si>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</si>
  <si>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</si>
  <si>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</si>
  <si>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</si>
  <si>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</si>
  <si>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</si>
  <si>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</si>
  <si>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</si>
  <si>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</si>
  <si>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</si>
  <si>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</si>
  <si>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</si>
  <si>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</si>
  <si>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</si>
  <si>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</si>
  <si>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</si>
  <si>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</si>
  <si>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</si>
  <si>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</si>
  <si>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</si>
  <si>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</si>
  <si>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</si>
  <si>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</si>
  <si>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</si>
  <si>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</si>
  <si>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</si>
  <si>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</si>
  <si>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</si>
  <si>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</si>
  <si>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</si>
  <si>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</si>
  <si>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</si>
  <si>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</si>
  <si>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</si>
  <si>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</si>
  <si>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</si>
  <si>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</si>
  <si>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</si>
  <si>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</si>
  <si>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</si>
  <si>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</si>
  <si>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</si>
  <si>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</si>
  <si>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</si>
  <si>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</si>
  <si>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</si>
  <si>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</si>
  <si>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</si>
  <si>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</si>
  <si>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</si>
  <si>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</si>
  <si>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</si>
  <si>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</si>
  <si>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</si>
  <si>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</si>
  <si>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</si>
  <si>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</si>
  <si>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</si>
  <si>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</si>
  <si>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</si>
  <si>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</si>
  <si>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</si>
  <si>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</si>
  <si>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</si>
  <si>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</si>
  <si>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</si>
  <si>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</si>
  <si>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</si>
  <si>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</si>
  <si>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</si>
  <si>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</si>
  <si>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</si>
  <si>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</si>
  <si>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</si>
  <si>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</si>
  <si>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</si>
  <si>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</si>
  <si>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</si>
  <si>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</si>
  <si>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</si>
  <si>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</si>
  <si>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</si>
  <si>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</si>
  <si>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</si>
  <si>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</si>
  <si>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</si>
  <si>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</si>
  <si>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</si>
  <si>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</si>
  <si>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</si>
  <si>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</si>
  <si>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</si>
  <si>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</si>
  <si>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</si>
  <si>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</si>
  <si>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</si>
  <si>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</si>
  <si>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</si>
  <si>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</si>
  <si>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</si>
  <si>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</si>
  <si>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</si>
  <si>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</si>
  <si>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</si>
  <si>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</si>
  <si>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</si>
  <si>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</si>
  <si>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</si>
  <si>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</si>
  <si>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</si>
  <si>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</si>
  <si>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</si>
  <si>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</si>
  <si>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</si>
  <si>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</si>
  <si>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</si>
  <si>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</si>
  <si>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</si>
  <si>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</si>
  <si>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</si>
  <si>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</si>
  <si>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</si>
  <si>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</si>
  <si>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</si>
  <si>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</si>
  <si>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</si>
  <si>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</si>
  <si>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</si>
  <si>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</si>
  <si>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</si>
  <si>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</si>
  <si>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</si>
  <si>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</si>
  <si>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</si>
  <si>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</si>
  <si>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</si>
  <si>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</si>
  <si>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</si>
  <si>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</si>
  <si>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</si>
  <si>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</si>
  <si>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</si>
  <si>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</si>
  <si>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</si>
  <si>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</si>
  <si>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</si>
  <si>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</si>
  <si>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</si>
  <si>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</si>
  <si>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</si>
  <si>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</si>
  <si>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</si>
  <si>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</si>
  <si>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</si>
  <si>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</si>
  <si>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</si>
  <si>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</si>
  <si>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</si>
  <si>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</si>
  <si>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</si>
  <si>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</si>
  <si>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</si>
  <si>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</si>
  <si>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</si>
  <si>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</si>
  <si>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</si>
  <si>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</si>
  <si>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</si>
  <si>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</si>
  <si>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</si>
  <si>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</si>
  <si>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</si>
  <si>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</si>
  <si>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</si>
  <si>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</si>
  <si>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</si>
  <si>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</si>
  <si>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</si>
  <si>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</si>
  <si>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</si>
  <si>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</si>
  <si>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</si>
  <si>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</si>
  <si>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</si>
  <si>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</si>
  <si>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</si>
  <si>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</si>
  <si>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</si>
  <si>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</si>
  <si>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</si>
  <si>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</si>
  <si>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</si>
  <si>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</si>
  <si>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</si>
  <si>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</si>
  <si>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</si>
  <si>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</si>
  <si>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</si>
  <si>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</si>
  <si>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</si>
  <si>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</si>
  <si>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</si>
  <si>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</si>
  <si>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</si>
  <si>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</si>
  <si>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</si>
  <si>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</si>
  <si>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</si>
  <si>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</si>
  <si>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</si>
  <si>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</si>
  <si>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</si>
  <si>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</si>
  <si>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</si>
  <si>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</si>
  <si>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</si>
  <si>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</si>
  <si>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</si>
  <si>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</si>
  <si>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</si>
  <si>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</si>
  <si>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</si>
  <si>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</si>
  <si>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</si>
  <si>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</si>
  <si>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</si>
  <si>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</si>
  <si>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</si>
  <si>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</si>
  <si>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</si>
  <si>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</si>
  <si>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</si>
  <si>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</si>
  <si>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</si>
  <si>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</si>
  <si>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</si>
  <si>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</si>
  <si>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</si>
  <si>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</si>
  <si>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</si>
  <si>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</si>
  <si>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</si>
  <si>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</si>
  <si>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</si>
  <si>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</si>
  <si>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</si>
  <si>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</si>
  <si>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</si>
  <si>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</si>
  <si>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</si>
  <si>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</si>
  <si>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</si>
  <si>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</si>
  <si>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</si>
  <si>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</si>
  <si>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</si>
  <si>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</si>
  <si>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</si>
  <si>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</si>
  <si>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</si>
  <si>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</si>
  <si>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</si>
  <si>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</si>
  <si>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</si>
  <si>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</si>
  <si>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</si>
  <si>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</si>
  <si>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</si>
  <si>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</si>
  <si>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</si>
  <si>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</si>
  <si>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</si>
  <si>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</si>
  <si>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</si>
  <si>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</si>
  <si>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</si>
  <si>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</si>
  <si>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</si>
  <si>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</si>
  <si>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</si>
  <si>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</si>
  <si>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</si>
  <si>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</si>
  <si>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</si>
  <si>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</si>
  <si>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</si>
  <si>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</si>
  <si>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</si>
  <si>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</si>
  <si>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</si>
  <si>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</si>
  <si>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</si>
  <si>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</si>
  <si>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</si>
  <si>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</si>
  <si>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</si>
  <si>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</si>
  <si>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</si>
  <si>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</si>
  <si>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</si>
  <si>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</si>
  <si>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</si>
  <si>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</si>
  <si>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</si>
  <si>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</si>
  <si>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</si>
  <si>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</si>
  <si>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</si>
  <si>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</si>
  <si>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</si>
  <si>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</si>
  <si>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</si>
  <si>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</si>
  <si>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</si>
  <si>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</si>
  <si>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</si>
  <si>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</si>
  <si>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</si>
  <si>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</si>
  <si>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</si>
  <si>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</si>
  <si>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</si>
  <si>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</si>
  <si>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</si>
  <si>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</si>
  <si>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</si>
  <si>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</si>
  <si>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</si>
  <si>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</si>
  <si>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</si>
  <si>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</si>
  <si>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</si>
  <si>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</si>
  <si>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</si>
  <si>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</si>
  <si>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</si>
  <si>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</si>
  <si>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</si>
  <si>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</si>
  <si>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</si>
  <si>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</si>
  <si>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</si>
  <si>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</si>
  <si>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</si>
  <si>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</si>
  <si>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</si>
  <si>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</si>
  <si>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</si>
  <si>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</si>
  <si>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</si>
  <si>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</si>
  <si>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</si>
  <si>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</si>
  <si>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</si>
  <si>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</si>
  <si>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</si>
  <si>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</si>
  <si>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</si>
  <si>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</si>
  <si>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</si>
  <si>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</si>
  <si>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</si>
  <si>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</si>
  <si>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</si>
  <si>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</si>
  <si>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</si>
  <si>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</si>
  <si>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</si>
  <si>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</si>
  <si>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</si>
  <si>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</si>
  <si>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</si>
  <si>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</si>
  <si>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</si>
  <si>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</si>
  <si>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</si>
  <si>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</si>
  <si>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</si>
  <si>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</si>
  <si>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</si>
  <si>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</si>
  <si>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</si>
  <si>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</si>
  <si>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</si>
  <si>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</si>
  <si>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</si>
  <si>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</si>
  <si>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</si>
  <si>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</si>
  <si>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</si>
  <si>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</si>
  <si>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</si>
  <si>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</si>
  <si>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</si>
  <si>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</si>
  <si>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</si>
  <si>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</si>
  <si>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</si>
  <si>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</si>
  <si>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</si>
  <si>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</si>
  <si>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</si>
  <si>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</si>
  <si>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</si>
  <si>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</si>
  <si>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</si>
  <si>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</si>
  <si>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</si>
  <si>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</si>
  <si>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</si>
  <si>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</si>
  <si>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</si>
  <si>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</si>
  <si>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</si>
  <si>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</si>
  <si>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</si>
  <si>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</si>
  <si>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</si>
  <si>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</si>
  <si>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</si>
  <si>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</si>
  <si>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</si>
  <si>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</si>
  <si>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</si>
  <si>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</si>
  <si>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</si>
  <si>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</si>
  <si>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</si>
  <si>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</si>
  <si>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</si>
  <si>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</si>
  <si>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</si>
  <si>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</si>
  <si>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</si>
  <si>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</si>
  <si>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</si>
  <si>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</si>
  <si>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</si>
  <si>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</si>
  <si>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</si>
  <si>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</si>
  <si>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</si>
  <si>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</si>
  <si>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</si>
  <si>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</si>
  <si>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</si>
  <si>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</si>
  <si>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</si>
  <si>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</si>
  <si>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</si>
  <si>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</si>
  <si>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</si>
  <si>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</si>
  <si>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</si>
  <si>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</si>
  <si>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</si>
  <si>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</si>
  <si>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</si>
  <si>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</si>
  <si>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</si>
  <si>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</si>
  <si>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</si>
  <si>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</si>
  <si>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</si>
  <si>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</si>
  <si>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</si>
  <si>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</si>
  <si>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</si>
  <si>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</si>
  <si>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</si>
  <si>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</si>
  <si>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</si>
  <si>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</si>
  <si>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</si>
  <si>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</si>
  <si>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</si>
  <si>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</si>
  <si>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</si>
  <si>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</si>
  <si>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</si>
  <si>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</si>
  <si>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</si>
  <si>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</si>
  <si>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</si>
  <si>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</si>
  <si>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</si>
  <si>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</si>
  <si>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</si>
  <si>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</si>
  <si>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</si>
  <si>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</si>
  <si>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</si>
  <si>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</si>
  <si>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</si>
  <si>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</si>
  <si>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</si>
  <si>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</si>
  <si>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</si>
  <si>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</si>
  <si>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</si>
  <si>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</si>
  <si>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</si>
  <si>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</si>
  <si>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</si>
  <si>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</si>
  <si>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</si>
  <si>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</si>
  <si>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</si>
  <si>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</si>
  <si>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</si>
  <si>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</si>
  <si>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</si>
  <si>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</si>
  <si>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</si>
  <si>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</si>
  <si>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</si>
  <si>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</si>
  <si>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</si>
  <si>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</si>
  <si>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</si>
  <si>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</si>
  <si>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</si>
  <si>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</si>
  <si>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</si>
  <si>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</si>
  <si>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</si>
  <si>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</si>
  <si>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</si>
  <si>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</si>
  <si>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</si>
  <si>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</si>
  <si>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</si>
  <si>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</si>
  <si>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</si>
  <si>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</si>
  <si>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</si>
  <si>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</si>
  <si>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</si>
  <si>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</si>
  <si>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</si>
  <si>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</si>
  <si>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</si>
  <si>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</si>
  <si>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</si>
  <si>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</si>
  <si>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</si>
  <si>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</si>
  <si>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</si>
  <si>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</si>
  <si>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</si>
  <si>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</si>
  <si>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</si>
  <si>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</si>
  <si>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</si>
  <si>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</si>
  <si>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</si>
  <si>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</si>
  <si>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</si>
  <si>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</si>
  <si>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</si>
  <si>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</si>
  <si>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</si>
  <si>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</si>
  <si>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</si>
  <si>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</si>
  <si>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</si>
  <si>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</si>
  <si>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</si>
  <si>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</si>
  <si>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</si>
  <si>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</si>
  <si>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</si>
  <si>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</si>
  <si>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</si>
  <si>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</si>
  <si>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</si>
  <si>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</si>
  <si>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</si>
  <si>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</si>
  <si>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</si>
  <si>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</si>
  <si>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</si>
  <si>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</si>
  <si>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</si>
  <si>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</si>
  <si>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</si>
  <si>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</si>
  <si>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</si>
  <si>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</si>
  <si>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</si>
  <si>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</si>
  <si>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</si>
  <si>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</si>
  <si>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</si>
  <si>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</si>
  <si>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</si>
  <si>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</si>
  <si>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</si>
  <si>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</si>
  <si>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</si>
  <si>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</si>
  <si>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</si>
  <si>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</si>
  <si>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</si>
  <si>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</si>
  <si>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</si>
  <si>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</si>
  <si>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</si>
  <si>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</si>
  <si>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</si>
  <si>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</si>
  <si>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</si>
  <si>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</si>
  <si>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</si>
  <si>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</si>
  <si>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</si>
  <si>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</si>
  <si>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</si>
  <si>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</si>
  <si>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</si>
  <si>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</si>
  <si>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</si>
  <si>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</si>
  <si>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</si>
  <si>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</si>
  <si>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</si>
  <si>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</si>
  <si>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</si>
  <si>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</si>
  <si>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</si>
  <si>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</si>
  <si>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</si>
  <si>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</si>
  <si>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</si>
  <si>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</si>
  <si>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</si>
  <si>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</si>
  <si>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</si>
  <si>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</si>
  <si>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</si>
  <si>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</si>
  <si>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</si>
  <si>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</si>
  <si>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</si>
  <si>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</si>
  <si>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</si>
  <si>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</si>
  <si>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</si>
  <si>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</si>
  <si>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</si>
  <si>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</si>
  <si>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</si>
  <si>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</si>
  <si>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</si>
  <si>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</si>
  <si>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</si>
  <si>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</si>
  <si>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</si>
  <si>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</si>
  <si>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</si>
  <si>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</si>
  <si>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</si>
  <si>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</si>
  <si>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</si>
  <si>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</si>
  <si>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</si>
  <si>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</si>
  <si>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</si>
  <si>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</si>
  <si>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</si>
  <si>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</si>
  <si>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</si>
  <si>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</si>
  <si>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</si>
  <si>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</si>
  <si>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</si>
  <si>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</si>
  <si>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</si>
  <si>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</si>
  <si>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</si>
  <si>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</si>
  <si>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</si>
  <si>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</si>
  <si>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</si>
  <si>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</si>
  <si>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</si>
  <si>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</si>
  <si>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</si>
  <si>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</si>
  <si>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</si>
  <si>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</si>
  <si>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</si>
  <si>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</si>
  <si>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</si>
  <si>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</si>
  <si>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</si>
  <si>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</si>
  <si>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</si>
  <si>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</si>
  <si>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</si>
  <si>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</si>
  <si>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</si>
  <si>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</si>
  <si>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</si>
  <si>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</si>
  <si>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</si>
  <si>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</si>
  <si>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</si>
  <si>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</si>
  <si>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</si>
  <si>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</si>
  <si>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</si>
  <si>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</si>
  <si>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</si>
  <si>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</si>
  <si>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</si>
  <si>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</si>
  <si>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</si>
  <si>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</si>
  <si>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</si>
  <si>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</si>
  <si>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</si>
  <si>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</si>
  <si>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</si>
  <si>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</si>
  <si>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</si>
  <si>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</si>
  <si>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</si>
  <si>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</si>
  <si>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</si>
  <si>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</si>
  <si>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</si>
  <si>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</si>
  <si>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</si>
  <si>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</si>
  <si>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</si>
  <si>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</si>
  <si>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</si>
  <si>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</si>
  <si>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</si>
  <si>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</si>
  <si>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</si>
  <si>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</si>
  <si>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</si>
  <si>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</si>
  <si>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</si>
  <si>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</si>
  <si>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</si>
  <si>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</si>
  <si>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</si>
  <si>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</si>
  <si>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</si>
  <si>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</si>
  <si>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</si>
  <si>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</si>
  <si>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</si>
  <si>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</si>
  <si>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</si>
  <si>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</si>
  <si>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</si>
  <si>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</si>
  <si>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</si>
  <si>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</si>
  <si>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</si>
  <si>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</si>
  <si>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</si>
  <si>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</si>
  <si>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</si>
  <si>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</si>
  <si>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</si>
  <si>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</si>
  <si>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</si>
  <si>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</si>
  <si>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</si>
  <si>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</si>
  <si>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</si>
  <si>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</si>
  <si>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</si>
  <si>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</si>
  <si>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</si>
  <si>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</si>
  <si>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</si>
  <si>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</si>
  <si>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</si>
  <si>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</si>
  <si>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</si>
  <si>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</si>
  <si>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</si>
  <si>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</si>
  <si>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</si>
  <si>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</si>
  <si>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</si>
  <si>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</si>
  <si>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</si>
  <si>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</si>
  <si>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</si>
  <si>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</si>
  <si>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</si>
  <si>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</si>
  <si>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</si>
  <si>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</si>
  <si>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</si>
  <si>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</si>
  <si>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</si>
  <si>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</si>
  <si>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</si>
  <si>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</si>
  <si>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</si>
  <si>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</si>
  <si>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</si>
  <si>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</si>
  <si>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</si>
  <si>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</si>
  <si>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</si>
  <si>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</si>
  <si>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</si>
  <si>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</si>
  <si>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</si>
  <si>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</si>
  <si>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</si>
  <si>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</si>
  <si>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</si>
  <si>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</si>
  <si>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</si>
  <si>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</si>
  <si>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</si>
  <si>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</si>
  <si>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</si>
  <si>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</si>
  <si>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</si>
  <si>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</si>
  <si>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</si>
  <si>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</si>
  <si>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</si>
  <si>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</si>
  <si>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</si>
  <si>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</si>
  <si>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</si>
  <si>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</si>
  <si>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</si>
  <si>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</si>
  <si>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</si>
  <si>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</si>
  <si>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</si>
  <si>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</si>
  <si>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</si>
  <si>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</si>
  <si>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</si>
  <si>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</si>
  <si>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</si>
  <si>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</si>
  <si>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</si>
  <si>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</si>
  <si>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</si>
  <si>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</si>
  <si>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</si>
  <si>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</si>
  <si>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</si>
  <si>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</si>
  <si>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</si>
  <si>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</si>
  <si>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</si>
  <si>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</si>
  <si>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</si>
  <si>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</si>
  <si>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</si>
  <si>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</si>
  <si>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</si>
  <si>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</si>
  <si>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</si>
  <si>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</si>
  <si>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</si>
  <si>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</si>
  <si>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</si>
  <si>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</si>
  <si>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</si>
  <si>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</si>
  <si>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</si>
  <si>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</si>
  <si>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</si>
  <si>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</si>
  <si>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</si>
  <si>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</si>
  <si>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</si>
  <si>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</si>
  <si>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</si>
  <si>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</si>
  <si>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</si>
  <si>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</si>
  <si>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</si>
  <si>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</si>
  <si>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</si>
  <si>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</si>
  <si>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</si>
  <si>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</si>
  <si>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</si>
  <si>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</si>
  <si>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</si>
  <si>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</si>
  <si>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</si>
  <si>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</si>
  <si>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</si>
  <si>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</si>
  <si>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</si>
  <si>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</si>
  <si>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</si>
  <si>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</si>
  <si>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</si>
  <si>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</si>
  <si>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</si>
  <si>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</si>
  <si>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</si>
  <si>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</si>
  <si>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</si>
  <si>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</si>
  <si>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</si>
  <si>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</si>
  <si>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</si>
  <si>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</si>
  <si>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</si>
  <si>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</si>
  <si>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</si>
  <si>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</si>
  <si>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</si>
  <si>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</si>
  <si>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</si>
  <si>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</si>
  <si>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</si>
  <si>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</si>
  <si>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</si>
  <si>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</si>
  <si>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</si>
  <si>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</si>
  <si>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</si>
  <si>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</si>
  <si>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</si>
  <si>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</si>
  <si>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</si>
  <si>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</si>
  <si>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</si>
  <si>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</si>
  <si>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</si>
  <si>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</si>
  <si>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</si>
  <si>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</si>
  <si>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</si>
  <si>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</si>
  <si>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</si>
  <si>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</si>
  <si>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</si>
  <si>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</si>
  <si>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</si>
  <si>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</si>
  <si>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</si>
  <si>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</si>
  <si>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</si>
  <si>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</si>
  <si>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</si>
  <si>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</si>
  <si>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</si>
  <si>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</si>
  <si>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</si>
  <si>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</si>
  <si>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</si>
  <si>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</si>
  <si>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</si>
  <si>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</si>
  <si>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</si>
  <si>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</si>
  <si>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</si>
  <si>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</si>
  <si>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</si>
  <si>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</si>
  <si>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</si>
  <si>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</si>
  <si>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</si>
  <si>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</si>
  <si>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</si>
  <si>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</si>
  <si>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</si>
  <si>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</si>
  <si>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</si>
  <si>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</si>
  <si>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</si>
  <si>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</si>
  <si>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</si>
  <si>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</si>
  <si>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</si>
  <si>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</si>
  <si>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</si>
  <si>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</si>
  <si>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</si>
  <si>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</si>
  <si>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</si>
  <si>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</si>
  <si>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</si>
  <si>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</si>
  <si>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</si>
  <si>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</si>
  <si>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</si>
  <si>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</si>
  <si>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</si>
  <si>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</si>
  <si>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</si>
  <si>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</si>
  <si>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</si>
  <si>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</si>
  <si>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</si>
  <si>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</si>
  <si>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</si>
  <si>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</si>
  <si>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</si>
  <si>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</si>
  <si>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</si>
  <si>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</si>
  <si>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</si>
  <si>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</si>
  <si>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</si>
  <si>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</si>
  <si>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</si>
  <si>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</si>
  <si>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</si>
  <si>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</si>
  <si>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</si>
  <si>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</si>
  <si>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</si>
  <si>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</si>
  <si>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</si>
  <si>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</si>
  <si>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</si>
  <si>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</si>
  <si>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</si>
  <si>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</si>
  <si>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</si>
  <si>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</si>
  <si>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</si>
  <si>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</si>
  <si>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</si>
  <si>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</si>
  <si>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</si>
  <si>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</si>
  <si>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</si>
  <si>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</si>
  <si>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</si>
  <si>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</si>
  <si>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</si>
  <si>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</si>
  <si>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</si>
  <si>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</si>
  <si>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</si>
  <si>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</si>
  <si>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</si>
  <si>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</si>
  <si>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</si>
  <si>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</si>
  <si>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</si>
  <si>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</si>
  <si>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</si>
  <si>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</si>
  <si>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</si>
  <si>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</si>
  <si>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</si>
  <si>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</si>
  <si>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</si>
  <si>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</si>
  <si>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</si>
  <si>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</si>
  <si>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</si>
  <si>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</si>
  <si>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</si>
  <si>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</si>
  <si>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</si>
  <si>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</si>
  <si>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</si>
  <si>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</si>
  <si>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</si>
  <si>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</si>
  <si>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</si>
  <si>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</si>
  <si>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</si>
  <si>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</si>
  <si>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</si>
  <si>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</si>
  <si>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</si>
  <si>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</si>
  <si>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</si>
  <si>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</si>
  <si>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</si>
  <si>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</si>
  <si>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</si>
  <si>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</si>
  <si>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</si>
  <si>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</si>
  <si>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</si>
  <si>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</si>
  <si>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</si>
  <si>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</si>
  <si>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</si>
  <si>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</si>
  <si>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</si>
  <si>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</si>
  <si>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</si>
  <si>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</si>
  <si>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</si>
  <si>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</si>
  <si>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</si>
  <si>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</si>
  <si>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</si>
  <si>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</si>
  <si>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</si>
  <si>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</si>
  <si>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</si>
  <si>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</si>
  <si>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</si>
  <si>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</si>
  <si>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</si>
  <si>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</si>
  <si>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</si>
  <si>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</si>
  <si>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</si>
  <si>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</si>
  <si>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</si>
  <si>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</si>
  <si>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</si>
  <si>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</si>
  <si>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</si>
  <si>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</si>
  <si>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</si>
  <si>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</si>
  <si>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</si>
  <si>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</si>
  <si>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</si>
  <si>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</si>
  <si>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</si>
  <si>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</si>
  <si>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</si>
  <si>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</si>
  <si>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</si>
  <si>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</si>
  <si>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</si>
  <si>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</si>
  <si>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</si>
  <si>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</si>
  <si>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</si>
  <si>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</si>
  <si>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</si>
  <si>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</si>
  <si>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</si>
  <si>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</si>
  <si>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</si>
  <si>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</si>
  <si>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</si>
  <si>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</si>
  <si>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</si>
  <si>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</si>
  <si>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</si>
  <si>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</si>
  <si>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</si>
  <si>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</si>
  <si>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</si>
  <si>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</si>
  <si>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</si>
  <si>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</si>
  <si>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</si>
  <si>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</si>
  <si>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</si>
  <si>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</si>
  <si>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</si>
  <si>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</si>
  <si>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</si>
  <si>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</si>
  <si>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</si>
  <si>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</si>
  <si>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</si>
  <si>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</si>
  <si>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</si>
  <si>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</si>
  <si>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</si>
  <si>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</si>
  <si>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</si>
  <si>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</si>
  <si>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</si>
  <si>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</si>
  <si>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</si>
  <si>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</si>
  <si>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</si>
  <si>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</si>
  <si>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</si>
  <si>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</si>
  <si>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</si>
  <si>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</si>
  <si>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</si>
  <si>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</si>
  <si>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</si>
  <si>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</si>
  <si>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</si>
  <si>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</si>
  <si>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</si>
  <si>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</si>
  <si>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</si>
  <si>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</si>
  <si>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</si>
  <si>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</si>
  <si>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</si>
  <si>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</si>
  <si>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</si>
  <si>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</si>
  <si>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</si>
  <si>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</si>
  <si>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</si>
  <si>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</si>
  <si>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</si>
  <si>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</si>
  <si>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</si>
  <si>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</si>
  <si>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</si>
  <si>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</si>
  <si>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</si>
  <si>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</si>
  <si>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</si>
  <si>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</si>
  <si>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</si>
  <si>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</si>
  <si>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</si>
  <si>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</si>
  <si>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</si>
  <si>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</si>
  <si>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</si>
  <si>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</si>
  <si>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</si>
  <si>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</si>
  <si>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</si>
  <si>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</si>
  <si>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</si>
  <si>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</si>
  <si>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</si>
  <si>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</si>
  <si>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</si>
  <si>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</si>
  <si>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</si>
  <si>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</si>
  <si>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</si>
  <si>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</si>
  <si>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</si>
  <si>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</si>
  <si>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</si>
  <si>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</si>
  <si>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</si>
  <si>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</si>
  <si>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</si>
  <si>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</si>
  <si>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</si>
  <si>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</si>
  <si>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</si>
  <si>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</si>
  <si>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</si>
  <si>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</si>
  <si>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</si>
  <si>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</si>
  <si>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</si>
  <si>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</si>
  <si>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</si>
  <si>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</si>
  <si>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</si>
  <si>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</si>
  <si>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</si>
  <si>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</si>
  <si>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</si>
  <si>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</si>
  <si>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</si>
  <si>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</si>
  <si>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</si>
  <si>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</si>
  <si>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</si>
  <si>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</si>
  <si>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</si>
  <si>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</si>
  <si>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</si>
  <si>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</si>
  <si>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</si>
  <si>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</si>
  <si>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</si>
  <si>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</si>
  <si>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</si>
  <si>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</si>
  <si>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</si>
  <si>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</si>
  <si>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</si>
  <si>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</si>
  <si>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</si>
  <si>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</si>
  <si>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</si>
  <si>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</si>
  <si>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</si>
  <si>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</si>
  <si>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</si>
  <si>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</si>
  <si>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</si>
  <si>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</si>
  <si>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</si>
  <si>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</si>
  <si>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</si>
  <si>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</si>
  <si>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</si>
  <si>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</si>
  <si>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</si>
  <si>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</si>
  <si>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</si>
  <si>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</si>
  <si>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</si>
  <si>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</si>
  <si>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</si>
  <si>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</si>
  <si>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</si>
  <si>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</si>
  <si>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</si>
  <si>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</si>
  <si>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</si>
  <si>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</si>
  <si>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</si>
  <si>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</si>
  <si>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</si>
  <si>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</si>
  <si>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</si>
  <si>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</si>
  <si>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</si>
  <si>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</si>
  <si>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</si>
  <si>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</si>
  <si>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</si>
  <si>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</si>
  <si>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</si>
  <si>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</si>
  <si>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</si>
  <si>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</si>
  <si>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</si>
  <si>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</si>
  <si>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</si>
  <si>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</si>
  <si>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</si>
  <si>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</si>
  <si>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</si>
  <si>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</si>
  <si>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</si>
  <si>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</si>
  <si>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</si>
  <si>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</si>
  <si>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</si>
  <si>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</si>
  <si>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</si>
  <si>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</si>
  <si>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</si>
  <si>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</si>
  <si>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</si>
  <si>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</si>
  <si>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</si>
  <si>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</si>
  <si>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</si>
  <si>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</si>
  <si>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</si>
  <si>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</si>
  <si>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</si>
  <si>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</si>
  <si>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</si>
  <si>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</si>
  <si>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</si>
  <si>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</si>
  <si>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</si>
  <si>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</si>
  <si>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</si>
  <si>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</si>
  <si>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</si>
  <si>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</si>
  <si>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</si>
  <si>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</si>
  <si>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</si>
  <si>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</si>
  <si>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</si>
  <si>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</si>
  <si>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</si>
  <si>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</si>
  <si>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</si>
  <si>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</si>
  <si>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</si>
  <si>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</si>
  <si>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</si>
  <si>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</si>
  <si>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</si>
  <si>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</si>
  <si>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</si>
  <si>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</si>
  <si>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</si>
  <si>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</si>
  <si>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</si>
  <si>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</si>
  <si>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</si>
  <si>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</si>
  <si>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</si>
  <si>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</si>
  <si>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</si>
  <si>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</si>
  <si>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</si>
  <si>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</si>
  <si>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</si>
  <si>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</si>
  <si>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</si>
  <si>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</si>
  <si>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</si>
  <si>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</si>
  <si>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</si>
  <si>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</si>
  <si>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</si>
  <si>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</si>
  <si>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</si>
  <si>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</si>
  <si>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</si>
  <si>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</si>
  <si>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</si>
  <si>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</si>
  <si>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</si>
  <si>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</si>
  <si>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</si>
  <si>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</si>
  <si>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</si>
  <si>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</si>
  <si>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</si>
  <si>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</si>
  <si>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</si>
  <si>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</si>
  <si>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</si>
  <si>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</si>
  <si>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</si>
  <si>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</si>
  <si>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</si>
  <si>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</si>
  <si>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</si>
  <si>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</si>
  <si>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</si>
  <si>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</si>
  <si>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</si>
  <si>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</si>
  <si>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</si>
  <si>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</si>
  <si>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</si>
  <si>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</si>
  <si>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</si>
  <si>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</si>
  <si>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</si>
  <si>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</si>
  <si>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</si>
  <si>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</si>
  <si>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</si>
  <si>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</si>
  <si>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</si>
  <si>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</si>
  <si>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</si>
  <si>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</si>
  <si>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</si>
  <si>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</si>
  <si>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</si>
  <si>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</si>
  <si>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</si>
  <si>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</si>
  <si>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</si>
  <si>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</si>
  <si>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</si>
  <si>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</si>
  <si>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</si>
  <si>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</si>
  <si>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</si>
  <si>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</si>
  <si>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</si>
  <si>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</si>
  <si>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</si>
  <si>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</si>
  <si>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</si>
  <si>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</si>
  <si>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</si>
  <si>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</si>
  <si>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</si>
  <si>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</si>
  <si>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</si>
  <si>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</si>
  <si>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</si>
  <si>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</si>
  <si>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</si>
  <si>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</si>
  <si>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</si>
  <si>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</si>
  <si>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</si>
  <si>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</si>
  <si>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</si>
  <si>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</si>
  <si>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</si>
  <si>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</si>
  <si>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</si>
  <si>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</si>
  <si>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</si>
  <si>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</si>
  <si>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</si>
  <si>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</si>
  <si>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</si>
  <si>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</si>
  <si>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</si>
  <si>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</si>
  <si>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</si>
  <si>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</si>
  <si>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</si>
  <si>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</si>
  <si>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</si>
  <si>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</si>
  <si>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</si>
  <si>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</si>
  <si>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</si>
  <si>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</si>
  <si>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</si>
  <si>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</si>
  <si>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</si>
  <si>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</si>
  <si>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</si>
  <si>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</si>
  <si>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</si>
  <si>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</si>
  <si>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</si>
  <si>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</si>
  <si>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</si>
  <si>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</si>
  <si>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</si>
  <si>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</si>
  <si>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</si>
  <si>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</si>
  <si>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</si>
  <si>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</si>
  <si>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</si>
  <si>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</si>
  <si>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</si>
  <si>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</si>
  <si>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</si>
  <si>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</si>
  <si>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</si>
  <si>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</si>
  <si>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</si>
  <si>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</si>
  <si>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</si>
  <si>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</si>
  <si>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</si>
  <si>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</si>
  <si>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</si>
  <si>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</si>
  <si>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</si>
  <si>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</si>
  <si>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</si>
  <si>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</si>
  <si>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</si>
  <si>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</si>
  <si>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</si>
  <si>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</si>
  <si>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</si>
  <si>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</si>
  <si>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</si>
  <si>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</si>
  <si>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</si>
  <si>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</si>
  <si>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</si>
  <si>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</si>
  <si>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</si>
  <si>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</si>
  <si>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</si>
  <si>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</si>
  <si>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</si>
  <si>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</si>
  <si>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</si>
  <si>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</si>
  <si>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</si>
  <si>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</si>
  <si>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</si>
  <si>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</si>
  <si>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</si>
  <si>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</si>
  <si>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</si>
  <si>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</si>
  <si>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</si>
  <si>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</si>
  <si>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</si>
  <si>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</si>
  <si>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</si>
  <si>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</si>
  <si>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</si>
  <si>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</si>
  <si>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</si>
  <si>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</si>
  <si>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</si>
  <si>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</si>
  <si>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</si>
  <si>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</si>
  <si>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</si>
  <si>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</si>
  <si>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</si>
  <si>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</si>
  <si>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</si>
  <si>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</si>
  <si>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</si>
  <si>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</si>
  <si>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</si>
  <si>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</si>
  <si>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</si>
  <si>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</si>
  <si>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</si>
  <si>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</si>
  <si>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</si>
  <si>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</si>
  <si>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</si>
  <si>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</si>
  <si>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</si>
  <si>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</si>
  <si>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</si>
  <si>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</si>
  <si>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</si>
  <si>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</si>
  <si>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</si>
  <si>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</si>
  <si>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</si>
  <si>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</si>
  <si>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</si>
  <si>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</si>
  <si>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</si>
  <si>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</si>
  <si>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</si>
  <si>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</si>
  <si>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</si>
  <si>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</si>
  <si>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</si>
  <si>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</si>
  <si>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</si>
  <si>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</si>
  <si>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</si>
  <si>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</si>
  <si>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</si>
  <si>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</si>
  <si>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</si>
  <si>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</si>
  <si>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</si>
  <si>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</si>
  <si>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</si>
  <si>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</si>
  <si>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</si>
  <si>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</si>
  <si>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</si>
  <si>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</si>
  <si>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</si>
  <si>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</si>
  <si>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</si>
  <si>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</si>
  <si>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</si>
  <si>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</si>
  <si>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</si>
  <si>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</si>
  <si>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</si>
  <si>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</si>
  <si>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</si>
  <si>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</si>
  <si>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</si>
  <si>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</si>
  <si>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</si>
  <si>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</si>
  <si>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</si>
  <si>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</si>
  <si>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</si>
  <si>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</si>
  <si>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</si>
  <si>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</si>
  <si>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</si>
  <si>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</si>
  <si>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</si>
  <si>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</si>
  <si>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</si>
  <si>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</si>
  <si>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</si>
  <si>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</si>
  <si>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</si>
  <si>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</si>
  <si>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</si>
  <si>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</si>
  <si>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</si>
  <si>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</si>
  <si>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</si>
  <si>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</si>
  <si>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</si>
  <si>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</si>
  <si>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</si>
  <si>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</si>
  <si>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</si>
  <si>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</si>
  <si>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</si>
  <si>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</si>
  <si>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</si>
  <si>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</si>
  <si>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</si>
  <si>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</si>
  <si>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</si>
  <si>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</si>
  <si>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</si>
  <si>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</si>
  <si>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</si>
  <si>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</si>
  <si>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</si>
  <si>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</si>
  <si>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</si>
  <si>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</si>
  <si>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</si>
  <si>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</si>
  <si>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</si>
  <si>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</si>
  <si>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</si>
  <si>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</si>
  <si>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</si>
  <si>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</si>
  <si>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</si>
  <si>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</si>
  <si>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</si>
  <si>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</si>
  <si>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</si>
  <si>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</si>
  <si>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</si>
  <si>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</si>
  <si>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</si>
  <si>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</si>
  <si>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</si>
  <si>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</si>
  <si>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</si>
  <si>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</si>
  <si>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</si>
  <si>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</si>
  <si>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</si>
  <si>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</si>
  <si>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</si>
  <si>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</si>
  <si>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</si>
  <si>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</si>
  <si>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</si>
  <si>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</si>
  <si>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</si>
  <si>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</si>
  <si>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</si>
  <si>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</si>
  <si>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</si>
  <si>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</si>
  <si>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</si>
  <si>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</si>
  <si>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</si>
  <si>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</si>
  <si>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</si>
  <si>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</si>
  <si>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</si>
  <si>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</si>
  <si>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</si>
  <si>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</si>
  <si>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</si>
  <si>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</si>
  <si>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</si>
  <si>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</si>
  <si>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</si>
  <si>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</si>
  <si>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</si>
  <si>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</si>
  <si>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</si>
  <si>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</si>
  <si>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</si>
  <si>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</si>
  <si>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</si>
  <si>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</si>
  <si>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</si>
  <si>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</si>
  <si>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</si>
  <si>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</si>
  <si>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</si>
  <si>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</si>
  <si>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</si>
  <si>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</si>
  <si>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</si>
  <si>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</si>
  <si>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</si>
  <si>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</si>
  <si>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</si>
  <si>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</si>
  <si>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</si>
  <si>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</si>
  <si>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</si>
  <si>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</si>
  <si>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</si>
  <si>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</si>
  <si>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</si>
  <si>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</si>
  <si>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</si>
  <si>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</si>
  <si>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</si>
  <si>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</si>
  <si>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</si>
  <si>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</si>
  <si>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</si>
  <si>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</si>
  <si>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</si>
  <si>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</si>
  <si>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</si>
  <si>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</si>
  <si>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</si>
  <si>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</si>
  <si>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</si>
  <si>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</si>
  <si>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</si>
  <si>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</si>
  <si>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</si>
  <si>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</si>
  <si>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</si>
  <si>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</si>
  <si>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</si>
  <si>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</si>
  <si>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</si>
  <si>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</si>
  <si>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</si>
  <si>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</si>
  <si>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</si>
  <si>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</si>
  <si>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</si>
  <si>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</si>
  <si>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</si>
  <si>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</si>
  <si>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</si>
  <si>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</si>
  <si>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</si>
  <si>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</si>
  <si>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</si>
  <si>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</si>
  <si>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</si>
  <si>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</si>
  <si>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</si>
  <si>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</si>
  <si>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</si>
  <si>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</si>
  <si>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</si>
  <si>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</si>
  <si>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</si>
  <si>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</si>
  <si>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</si>
  <si>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</si>
  <si>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</si>
  <si>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</si>
  <si>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</si>
  <si>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</si>
  <si>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</si>
  <si>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</si>
  <si>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</si>
  <si>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</si>
  <si>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</si>
  <si>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</si>
  <si>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</si>
  <si>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</si>
  <si>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</si>
  <si>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</si>
  <si>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</si>
  <si>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</si>
  <si>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</si>
  <si>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</si>
  <si>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</si>
  <si>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</si>
  <si>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</si>
  <si>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</si>
  <si>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</si>
  <si>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</si>
  <si>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</si>
  <si>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</si>
  <si>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</si>
  <si>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</si>
  <si>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</si>
  <si>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</si>
  <si>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</si>
  <si>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</si>
  <si>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</si>
  <si>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</si>
  <si>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</si>
  <si>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</si>
  <si>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</si>
  <si>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</si>
  <si>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</si>
  <si>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</si>
  <si>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</si>
  <si>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</si>
  <si>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</si>
  <si>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</si>
  <si>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</si>
  <si>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</si>
  <si>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</si>
  <si>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</si>
  <si>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</si>
  <si>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</si>
  <si>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</si>
  <si>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</si>
  <si>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</si>
  <si>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</si>
  <si>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</si>
  <si>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</si>
  <si>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</si>
  <si>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</si>
  <si>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</si>
  <si>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</si>
  <si>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</si>
  <si>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</si>
  <si>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</si>
  <si>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</si>
  <si>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</si>
  <si>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</si>
  <si>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</si>
  <si>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</si>
  <si>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</si>
  <si>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</si>
  <si>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</si>
  <si>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</si>
  <si>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</si>
  <si>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</si>
  <si>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</si>
  <si>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</si>
  <si>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</si>
  <si>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</si>
  <si>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</si>
  <si>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</si>
  <si>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</si>
  <si>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</si>
  <si>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</si>
  <si>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</si>
  <si>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</si>
  <si>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</si>
  <si>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</si>
  <si>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</si>
  <si>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</si>
  <si>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</si>
  <si>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</si>
  <si>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</si>
  <si>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</si>
  <si>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</si>
  <si>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</si>
  <si>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</si>
  <si>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</si>
  <si>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</si>
  <si>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</si>
  <si>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</si>
  <si>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</si>
  <si>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</si>
  <si>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</si>
  <si>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</si>
  <si>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</si>
  <si>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</si>
  <si>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</si>
  <si>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</si>
  <si>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</si>
  <si>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</si>
  <si>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</si>
  <si>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</si>
  <si>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</si>
  <si>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</si>
  <si>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</si>
  <si>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</si>
  <si>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</si>
  <si>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</si>
  <si>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</si>
  <si>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</si>
  <si>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</si>
  <si>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</si>
  <si>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</si>
  <si>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</si>
  <si>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</si>
  <si>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</si>
  <si>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</si>
  <si>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</si>
  <si>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</si>
  <si>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</si>
  <si>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</si>
  <si>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</si>
  <si>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</si>
  <si>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</si>
  <si>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</si>
  <si>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</si>
  <si>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</si>
  <si>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</si>
  <si>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</si>
  <si>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</si>
  <si>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</si>
  <si>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</si>
  <si>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</si>
  <si>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</si>
  <si>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</si>
  <si>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</si>
  <si>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</si>
  <si>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</si>
  <si>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</si>
  <si>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</si>
  <si>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</si>
  <si>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</si>
  <si>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</si>
  <si>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</si>
  <si>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</si>
  <si>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</si>
  <si>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</si>
  <si>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</si>
  <si>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</si>
  <si>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</si>
  <si>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</si>
  <si>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</si>
  <si>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</si>
  <si>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</si>
  <si>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</si>
  <si>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</si>
  <si>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</si>
  <si>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</si>
  <si>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</si>
  <si>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</si>
  <si>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</si>
  <si>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</si>
  <si>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</si>
  <si>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</si>
  <si>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</si>
  <si>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</si>
  <si>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</si>
  <si>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</si>
  <si>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</si>
  <si>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</si>
  <si>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</si>
  <si>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</si>
  <si>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</si>
  <si>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</si>
  <si>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</si>
  <si>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</si>
  <si>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</si>
  <si>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</si>
  <si>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</si>
  <si>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</si>
  <si>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</si>
  <si>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</si>
  <si>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</si>
  <si>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</si>
  <si>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</si>
  <si>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</si>
  <si>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</si>
  <si>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</si>
  <si>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</si>
  <si>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</si>
  <si>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</si>
  <si>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</si>
  <si>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</si>
  <si>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</si>
  <si>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</si>
  <si>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</si>
  <si>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</si>
  <si>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</si>
  <si>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</si>
  <si>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</si>
  <si>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</si>
  <si>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</si>
  <si>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</si>
  <si>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</si>
  <si>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</si>
  <si>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</si>
  <si>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</si>
  <si>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</si>
  <si>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</si>
  <si>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</si>
  <si>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</si>
  <si>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</si>
  <si>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</si>
  <si>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</si>
  <si>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</si>
  <si>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</si>
  <si>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</si>
  <si>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</si>
  <si>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</si>
  <si>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</si>
  <si>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</si>
  <si>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</si>
  <si>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</si>
  <si>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</si>
  <si>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</si>
  <si>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</si>
  <si>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</si>
  <si>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</si>
  <si>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</si>
  <si>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</si>
  <si>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</si>
  <si>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</si>
  <si>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</si>
  <si>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</si>
  <si>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</si>
  <si>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</si>
  <si>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</si>
  <si>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</si>
  <si>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</si>
  <si>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</si>
  <si>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</si>
  <si>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</si>
  <si>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</si>
  <si>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</si>
  <si>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</si>
  <si>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</si>
  <si>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</si>
  <si>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</si>
  <si>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</si>
  <si>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</si>
  <si>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</si>
  <si>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</si>
  <si>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</si>
  <si>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</si>
  <si>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</si>
  <si>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</si>
  <si>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</si>
  <si>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</si>
  <si>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</si>
  <si>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</si>
  <si>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</si>
  <si>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</si>
  <si>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</si>
  <si>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</si>
  <si>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</si>
  <si>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</si>
  <si>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</si>
  <si>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</si>
  <si>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</si>
  <si>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</si>
  <si>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</si>
  <si>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</si>
  <si>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</si>
  <si>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</si>
  <si>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</si>
  <si>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</si>
  <si>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</si>
  <si>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</si>
  <si>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</si>
  <si>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</si>
  <si>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</si>
  <si>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</si>
  <si>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</si>
  <si>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</si>
  <si>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</si>
  <si>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</si>
  <si>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</si>
  <si>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</si>
  <si>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</si>
  <si>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</si>
  <si>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</si>
  <si>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</si>
  <si>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</si>
  <si>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</si>
  <si>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</si>
  <si>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</si>
  <si>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</si>
  <si>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</si>
  <si>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</si>
  <si>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</si>
  <si>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</si>
  <si>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</si>
  <si>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</si>
  <si>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</si>
  <si>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</si>
  <si>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</si>
  <si>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</si>
  <si>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</si>
  <si>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</si>
  <si>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</si>
  <si>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</si>
  <si>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</si>
  <si>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</si>
  <si>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</si>
  <si>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</si>
  <si>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</si>
  <si>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</si>
  <si>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</si>
  <si>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</si>
  <si>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</si>
  <si>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</si>
  <si>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</si>
  <si>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</si>
  <si>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</si>
  <si>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</si>
  <si>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</si>
  <si>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</si>
  <si>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</si>
  <si>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</si>
  <si>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</si>
  <si>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</si>
  <si>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</si>
  <si>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</si>
  <si>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</si>
  <si>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</si>
  <si>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</si>
  <si>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</si>
  <si>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</si>
  <si>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</si>
  <si>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</si>
  <si>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</si>
  <si>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</si>
  <si>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</si>
  <si>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</si>
  <si>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</si>
  <si>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</si>
  <si>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</si>
  <si>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</si>
  <si>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</si>
  <si>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</si>
  <si>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</si>
  <si>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</si>
  <si>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</si>
  <si>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</si>
  <si>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</si>
  <si>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</si>
  <si>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</si>
  <si>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</si>
  <si>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</si>
  <si>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</si>
  <si>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</si>
  <si>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</si>
  <si>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</si>
  <si>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</si>
  <si>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</si>
  <si>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</si>
  <si>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</si>
  <si>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</si>
  <si>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</si>
  <si>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</si>
  <si>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</si>
  <si>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</si>
  <si>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</si>
  <si>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</si>
  <si>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</si>
  <si>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</si>
  <si>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</si>
  <si>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</si>
  <si>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</si>
  <si>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</si>
  <si>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</si>
  <si>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</si>
  <si>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</si>
  <si>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</si>
  <si>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</si>
  <si>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</si>
  <si>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</si>
  <si>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</si>
  <si>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</si>
  <si>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</si>
  <si>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</si>
  <si>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</si>
  <si>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</si>
  <si>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</si>
  <si>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</si>
  <si>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</si>
  <si>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</si>
  <si>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</si>
  <si>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</si>
  <si>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</si>
  <si>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</si>
  <si>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</si>
  <si>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</si>
  <si>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</si>
  <si>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</si>
  <si>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</si>
  <si>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</si>
  <si>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</si>
  <si>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</si>
  <si>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</si>
  <si>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</si>
  <si>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</si>
  <si>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</si>
  <si>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</si>
  <si>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</si>
  <si>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</si>
  <si>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</si>
  <si>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</si>
  <si>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</si>
  <si>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</si>
  <si>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</si>
  <si>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</si>
  <si>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</si>
  <si>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</si>
  <si>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</si>
  <si>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</si>
  <si>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</si>
  <si>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</si>
  <si>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</si>
  <si>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</si>
  <si>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</si>
  <si>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</si>
  <si>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</si>
  <si>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</si>
  <si>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</si>
  <si>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</si>
  <si>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</si>
  <si>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</si>
  <si>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</si>
  <si>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</si>
  <si>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</si>
  <si>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</si>
  <si>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</si>
  <si>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</si>
  <si>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</si>
  <si>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</si>
  <si>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</si>
  <si>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</si>
  <si>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</si>
  <si>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</si>
  <si>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</si>
  <si>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</si>
  <si>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</si>
  <si>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</si>
  <si>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</si>
  <si>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</si>
  <si>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</si>
  <si>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</si>
  <si>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</si>
  <si>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</si>
  <si>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</si>
  <si>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</si>
  <si>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</si>
  <si>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</si>
  <si>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</si>
  <si>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</si>
  <si>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</si>
  <si>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</si>
  <si>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</si>
  <si>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</si>
  <si>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</si>
  <si>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</si>
  <si>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</si>
  <si>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</si>
  <si>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</si>
  <si>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</si>
  <si>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</si>
  <si>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</si>
  <si>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</si>
  <si>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</si>
  <si>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</si>
  <si>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</si>
  <si>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</si>
  <si>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</si>
  <si>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</si>
  <si>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</si>
  <si>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</si>
  <si>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</si>
  <si>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</si>
  <si>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</si>
  <si>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</si>
  <si>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</si>
  <si>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</si>
  <si>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</si>
  <si>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</si>
  <si>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</si>
  <si>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</si>
  <si>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</si>
  <si>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</si>
  <si>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</si>
  <si>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</si>
  <si>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</si>
  <si>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</si>
  <si>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</si>
  <si>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</si>
  <si>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</si>
  <si>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</si>
  <si>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</si>
  <si>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</si>
  <si>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</si>
  <si>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</si>
  <si>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</si>
  <si>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</si>
  <si>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</si>
  <si>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</si>
  <si>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</si>
  <si>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</si>
  <si>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</si>
  <si>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</si>
  <si>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</si>
  <si>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</si>
  <si>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</si>
  <si>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</si>
  <si>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</si>
  <si>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</si>
  <si>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</si>
  <si>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</si>
  <si>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</si>
  <si>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</si>
  <si>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</si>
  <si>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</si>
  <si>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</si>
  <si>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</si>
  <si>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</si>
  <si>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</si>
  <si>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</si>
  <si>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</si>
  <si>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</si>
  <si>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</si>
  <si>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</si>
  <si>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</si>
  <si>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</si>
  <si>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</si>
  <si>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</si>
  <si>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</si>
  <si>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</si>
  <si>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</si>
  <si>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</si>
  <si>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</si>
  <si>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</si>
  <si>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</si>
  <si>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</si>
  <si>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</si>
  <si>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</si>
  <si>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</si>
  <si>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</si>
  <si>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</si>
  <si>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</si>
  <si>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</si>
  <si>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</si>
  <si>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</si>
  <si>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</si>
  <si>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</si>
  <si>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</si>
  <si>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</si>
  <si>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</si>
  <si>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</si>
  <si>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</si>
  <si>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</si>
  <si>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</si>
  <si>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</si>
  <si>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</si>
  <si>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</si>
  <si>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</si>
  <si>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</si>
  <si>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</si>
  <si>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</si>
  <si>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</si>
  <si>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</si>
  <si>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</si>
  <si>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</si>
  <si>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</si>
  <si>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</si>
  <si>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</si>
  <si>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</si>
  <si>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</si>
  <si>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</si>
  <si>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</si>
  <si>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</si>
  <si>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</si>
  <si>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</si>
  <si>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</si>
  <si>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</si>
  <si>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</si>
  <si>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</si>
  <si>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</si>
  <si>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</si>
  <si>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</si>
  <si>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</si>
  <si>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</si>
  <si>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</si>
  <si>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</si>
  <si>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</si>
  <si>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</si>
  <si>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</si>
  <si>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</si>
  <si>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</si>
  <si>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</si>
  <si>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</si>
  <si>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</si>
  <si>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</si>
  <si>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</si>
  <si>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</si>
  <si>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</si>
  <si>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</si>
  <si>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</si>
  <si>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</si>
  <si>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</si>
  <si>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</si>
  <si>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</si>
  <si>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</si>
  <si>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</si>
  <si>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</si>
  <si>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</si>
  <si>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</si>
  <si>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</si>
  <si>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</si>
  <si>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</si>
  <si>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</si>
  <si>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</si>
  <si>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</si>
  <si>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</si>
  <si>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</si>
  <si>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</si>
  <si>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</si>
  <si>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</si>
  <si>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</si>
  <si>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</si>
  <si>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</si>
  <si>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</si>
  <si>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</si>
  <si>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</si>
  <si>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</si>
  <si>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</si>
  <si>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</si>
  <si>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</si>
  <si>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</si>
  <si>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</si>
  <si>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</si>
  <si>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</si>
  <si>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</si>
  <si>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</si>
  <si>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</si>
  <si>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</si>
  <si>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</si>
  <si>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</si>
  <si>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</si>
  <si>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</si>
  <si>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</si>
  <si>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</si>
  <si>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</si>
  <si>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</si>
  <si>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</si>
  <si>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</si>
  <si>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</si>
  <si>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</si>
  <si>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</si>
  <si>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</si>
  <si>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</si>
  <si>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</si>
  <si>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</si>
  <si>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</si>
  <si>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</si>
  <si>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</si>
  <si>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</si>
  <si>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</si>
  <si>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</si>
  <si>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</si>
  <si>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</si>
  <si>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</si>
  <si>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</si>
  <si>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</si>
  <si>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</si>
  <si>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</si>
  <si>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</si>
  <si>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</si>
  <si>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</si>
  <si>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</si>
  <si>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</si>
  <si>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</si>
  <si>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</si>
  <si>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</si>
  <si>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</si>
  <si>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</si>
  <si>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</si>
  <si>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</si>
  <si>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</si>
  <si>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</si>
  <si>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</si>
  <si>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</si>
  <si>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</si>
  <si>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</si>
  <si>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</si>
  <si>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</si>
  <si>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</si>
  <si>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</si>
  <si>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</si>
  <si>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</si>
  <si>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</si>
  <si>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</si>
  <si>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</si>
  <si>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</si>
  <si>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</si>
  <si>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</si>
  <si>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</si>
  <si>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</si>
  <si>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</si>
  <si>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</si>
  <si>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</si>
  <si>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</si>
  <si>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</si>
  <si>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</si>
  <si>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</si>
  <si>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</si>
  <si>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</si>
  <si>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</si>
  <si>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</si>
  <si>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</si>
  <si>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</si>
  <si>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</si>
  <si>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</si>
  <si>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</si>
  <si>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</si>
  <si>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</si>
  <si>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</si>
  <si>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</si>
  <si>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</si>
  <si>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</si>
  <si>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</si>
  <si>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</si>
  <si>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</si>
  <si>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</si>
  <si>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</si>
  <si>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</si>
  <si>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</si>
  <si>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</si>
  <si>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</si>
  <si>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</si>
  <si>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</si>
  <si>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</si>
  <si>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</si>
  <si>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</si>
  <si>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</si>
  <si>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</si>
  <si>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</si>
  <si>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</si>
  <si>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</si>
  <si>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</si>
  <si>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</si>
  <si>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</si>
  <si>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</si>
  <si>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</si>
  <si>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</si>
  <si>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</si>
  <si>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</si>
  <si>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</si>
  <si>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</si>
  <si>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</si>
  <si>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</si>
  <si>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</si>
  <si>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</si>
  <si>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</si>
  <si>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</si>
  <si>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</si>
  <si>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</si>
  <si>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</si>
  <si>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</si>
  <si>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</si>
  <si>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</si>
  <si>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</si>
  <si>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</si>
  <si>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</si>
  <si>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</si>
  <si>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</si>
  <si>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</si>
  <si>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</si>
  <si>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</si>
  <si>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</si>
  <si>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</si>
  <si>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</si>
  <si>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</si>
  <si>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</si>
  <si>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</si>
  <si>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</si>
  <si>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</si>
  <si>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</si>
  <si>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</si>
  <si>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</si>
  <si>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</si>
  <si>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</si>
  <si>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</si>
  <si>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</si>
  <si>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</si>
  <si>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</si>
  <si>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</si>
  <si>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</si>
  <si>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</si>
  <si>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</si>
  <si>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</si>
  <si>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</si>
  <si>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</si>
  <si>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</si>
  <si>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</si>
  <si>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</si>
  <si>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</si>
  <si>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</si>
  <si>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</si>
  <si>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</si>
  <si>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</si>
  <si>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</si>
  <si>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</si>
  <si>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</si>
  <si>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</si>
  <si>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</si>
  <si>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</si>
  <si>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</si>
  <si>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</si>
  <si>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</si>
  <si>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</si>
  <si>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</si>
  <si>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</si>
  <si>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</si>
  <si>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</si>
  <si>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</si>
  <si>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</si>
  <si>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</si>
  <si>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</si>
  <si>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</si>
  <si>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</si>
  <si>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</si>
  <si>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</si>
  <si>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</si>
  <si>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</si>
  <si>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</si>
  <si>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</si>
  <si>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</si>
  <si>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</si>
  <si>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</si>
  <si>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</si>
  <si>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</si>
  <si>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</si>
  <si>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</si>
  <si>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</si>
  <si>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</si>
  <si>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</si>
  <si>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</si>
  <si>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</si>
  <si>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</si>
  <si>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</si>
  <si>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</si>
  <si>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</si>
  <si>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</si>
  <si>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</si>
  <si>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</si>
  <si>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</si>
  <si>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</si>
  <si>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</si>
  <si>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</si>
  <si>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</si>
  <si>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</si>
  <si>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</si>
  <si>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</si>
  <si>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</si>
  <si>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</si>
  <si>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</si>
  <si>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</si>
  <si>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</si>
  <si>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</si>
  <si>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</si>
  <si>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</si>
  <si>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</si>
  <si>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</si>
  <si>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</si>
  <si>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</si>
  <si>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</si>
  <si>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</si>
  <si>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</si>
  <si>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</si>
  <si>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</si>
  <si>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</si>
  <si>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</si>
  <si>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</si>
  <si>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</si>
  <si>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</si>
  <si>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</si>
  <si>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</si>
  <si>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</si>
  <si>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</si>
  <si>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</si>
  <si>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</si>
  <si>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</si>
  <si>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</si>
  <si>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</si>
  <si>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</si>
  <si>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</si>
  <si>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</si>
  <si>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</si>
  <si>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</si>
  <si>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</si>
  <si>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</si>
  <si>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</si>
  <si>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</si>
  <si>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</si>
  <si>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</si>
  <si>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</si>
  <si>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</si>
  <si>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</si>
  <si>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</si>
  <si>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</si>
  <si>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</si>
  <si>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</si>
  <si>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</si>
  <si>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</si>
  <si>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</si>
  <si>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</si>
  <si>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</si>
  <si>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</si>
  <si>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</si>
  <si>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</si>
  <si>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</si>
  <si>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</si>
  <si>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</si>
  <si>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</si>
  <si>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</si>
  <si>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</si>
  <si>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</si>
  <si>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</si>
  <si>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</si>
  <si>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</si>
  <si>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</si>
  <si>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</si>
  <si>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</si>
  <si>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</si>
  <si>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</si>
  <si>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</si>
  <si>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</si>
  <si>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</si>
  <si>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</si>
  <si>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</si>
  <si>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</si>
  <si>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</si>
  <si>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</si>
  <si>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</si>
  <si>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</si>
  <si>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</si>
  <si>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</si>
  <si>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</si>
  <si>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</si>
  <si>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</si>
  <si>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</si>
  <si>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</si>
  <si>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</si>
  <si>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</si>
  <si>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</si>
  <si>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</si>
  <si>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</si>
  <si>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</si>
  <si>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</si>
  <si>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</si>
  <si>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</si>
  <si>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</si>
  <si>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</si>
  <si>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</si>
  <si>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</si>
  <si>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</si>
  <si>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</si>
  <si>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</si>
  <si>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</si>
  <si>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</si>
  <si>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</si>
  <si>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</si>
  <si>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</si>
  <si>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</si>
  <si>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</si>
  <si>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</si>
  <si>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</si>
  <si>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</si>
  <si>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</si>
  <si>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</si>
  <si>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</si>
  <si>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</si>
  <si>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</si>
  <si>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</si>
  <si>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</si>
  <si>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</si>
  <si>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</si>
  <si>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</si>
  <si>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</si>
  <si>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</si>
  <si>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</si>
  <si>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</si>
  <si>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</si>
  <si>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</si>
  <si>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</si>
  <si>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</si>
  <si>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</si>
  <si>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</si>
  <si>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</si>
  <si>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</si>
  <si>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</si>
  <si>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</si>
  <si>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</si>
  <si>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</si>
  <si>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</si>
  <si>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</si>
  <si>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</si>
  <si>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</si>
  <si>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</si>
  <si>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</si>
  <si>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</si>
  <si>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</si>
  <si>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</si>
  <si>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</si>
  <si>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</si>
  <si>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</si>
  <si>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</si>
  <si>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</si>
  <si>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</si>
  <si>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</si>
  <si>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</si>
  <si>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</si>
  <si>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</si>
  <si>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</si>
  <si>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</si>
  <si>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</si>
  <si>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</si>
  <si>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</si>
  <si>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</si>
  <si>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</si>
  <si>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</si>
  <si>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</si>
  <si>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</si>
  <si>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</si>
  <si>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</si>
  <si>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</si>
  <si>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</si>
  <si>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</si>
  <si>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</si>
  <si>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</si>
  <si>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</si>
  <si>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</si>
  <si>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</si>
  <si>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</si>
  <si>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</si>
  <si>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</si>
  <si>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</si>
  <si>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</si>
  <si>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</si>
  <si>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</si>
  <si>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</si>
  <si>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</si>
  <si>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</si>
  <si>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</si>
  <si>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</si>
  <si>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</si>
  <si>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</si>
  <si>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</si>
  <si>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</si>
  <si>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</si>
  <si>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</si>
  <si>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</si>
  <si>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</si>
  <si>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</si>
  <si>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</si>
  <si>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</si>
  <si>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</si>
  <si>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</si>
  <si>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</si>
  <si>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</si>
  <si>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</si>
  <si>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</si>
  <si>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</si>
  <si>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</si>
  <si>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</si>
  <si>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</si>
  <si>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</si>
  <si>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</si>
  <si>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</si>
  <si>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</si>
  <si>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</si>
  <si>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</si>
  <si>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</si>
  <si>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</si>
  <si>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</si>
  <si>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</si>
  <si>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</si>
  <si>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</si>
  <si>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</si>
  <si>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</si>
  <si>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</si>
  <si>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</si>
  <si>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</si>
  <si>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</si>
  <si>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</si>
  <si>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</si>
  <si>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</si>
  <si>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</si>
  <si>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</si>
  <si>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</si>
  <si>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</si>
  <si>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</si>
  <si>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</si>
  <si>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</si>
  <si>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</si>
  <si>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</si>
  <si>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</si>
  <si>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</si>
  <si>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</si>
  <si>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</si>
  <si>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</si>
  <si>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</si>
  <si>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</si>
  <si>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</si>
  <si>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</si>
  <si>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</si>
  <si>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</si>
  <si>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</si>
  <si>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</si>
  <si>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</si>
  <si>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</si>
  <si>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</si>
  <si>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</si>
  <si>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</si>
  <si>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</si>
  <si>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</si>
  <si>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</si>
  <si>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</si>
  <si>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</si>
  <si>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</si>
  <si>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</si>
  <si>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</si>
  <si>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</si>
  <si>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</si>
  <si>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</si>
  <si>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</si>
  <si>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</si>
  <si>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</si>
  <si>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</si>
  <si>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</si>
  <si>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</si>
  <si>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</si>
  <si>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</si>
  <si>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</si>
  <si>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</si>
  <si>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</si>
  <si>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</si>
  <si>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</si>
  <si>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</si>
  <si>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</si>
  <si>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</si>
  <si>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</si>
  <si>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</si>
  <si>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</si>
  <si>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</si>
  <si>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</si>
  <si>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</si>
  <si>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</si>
  <si>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</si>
  <si>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</si>
  <si>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</si>
  <si>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</si>
  <si>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</si>
  <si>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</si>
  <si>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</si>
  <si>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</si>
  <si>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</si>
  <si>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</si>
  <si>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</si>
  <si>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</si>
  <si>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</si>
  <si>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</si>
  <si>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</si>
  <si>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</si>
  <si>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</si>
  <si>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</si>
  <si>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</si>
  <si>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</si>
  <si>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</si>
  <si>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</si>
  <si>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</si>
  <si>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</si>
  <si>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</si>
  <si>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</si>
  <si>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</si>
  <si>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</si>
  <si>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</si>
  <si>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</si>
  <si>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</si>
  <si>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</si>
  <si>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</si>
  <si>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</si>
  <si>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</si>
  <si>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</si>
  <si>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</si>
  <si>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</si>
  <si>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</si>
  <si>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</si>
  <si>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</si>
  <si>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</si>
  <si>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</si>
  <si>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</si>
  <si>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</si>
  <si>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</si>
  <si>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</si>
  <si>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</si>
  <si>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</si>
  <si>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</si>
  <si>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</si>
  <si>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</si>
  <si>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</si>
  <si>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</si>
  <si>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</si>
  <si>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</si>
  <si>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</si>
  <si>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</si>
  <si>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</si>
  <si>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</si>
  <si>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</si>
  <si>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</si>
  <si>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</si>
  <si>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</si>
  <si>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</si>
  <si>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</si>
  <si>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</si>
  <si>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</si>
  <si>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</si>
  <si>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</si>
  <si>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</si>
  <si>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</si>
  <si>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</si>
  <si>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</si>
  <si>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</si>
  <si>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</si>
  <si>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</si>
  <si>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</si>
  <si>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</si>
  <si>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</si>
  <si>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</si>
  <si>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</si>
  <si>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</si>
  <si>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</si>
  <si>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</si>
  <si>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</si>
  <si>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</si>
  <si>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</si>
  <si>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</si>
  <si>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</si>
  <si>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</si>
  <si>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</si>
  <si>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</si>
  <si>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</si>
  <si>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</si>
  <si>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</si>
  <si>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</si>
  <si>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</si>
  <si>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</si>
  <si>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</si>
  <si>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</si>
  <si>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</si>
  <si>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</si>
  <si>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</si>
  <si>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</si>
  <si>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</si>
  <si>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</si>
  <si>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</si>
  <si>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</si>
  <si>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</si>
  <si>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</si>
  <si>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</si>
  <si>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</si>
  <si>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</si>
  <si>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</si>
  <si>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</si>
  <si>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</si>
  <si>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</si>
  <si>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</si>
  <si>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</si>
  <si>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</si>
  <si>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</si>
  <si>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</si>
  <si>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</si>
  <si>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</si>
  <si>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</si>
  <si>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</si>
  <si>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</si>
  <si>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</si>
  <si>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</si>
  <si>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</si>
  <si>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</si>
  <si>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</si>
  <si>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</si>
  <si>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</si>
  <si>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</si>
  <si>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</si>
  <si>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</si>
  <si>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</si>
  <si>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</si>
  <si>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</si>
  <si>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</si>
  <si>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</si>
  <si>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</si>
  <si>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</si>
  <si>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</si>
  <si>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</si>
  <si>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</si>
  <si>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</si>
  <si>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</si>
  <si>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</si>
  <si>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</si>
  <si>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</si>
  <si>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</si>
  <si>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</si>
  <si>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</si>
  <si>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</si>
  <si>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</si>
  <si>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</si>
  <si>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</si>
  <si>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</si>
  <si>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</si>
  <si>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</si>
  <si>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</si>
  <si>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</si>
  <si>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</si>
  <si>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</si>
  <si>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</si>
  <si>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</si>
  <si>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</si>
  <si>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</si>
  <si>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</si>
  <si>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</si>
  <si>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</si>
  <si>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</si>
  <si>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</si>
  <si>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</si>
  <si>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</si>
  <si>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</si>
  <si>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</si>
  <si>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</si>
  <si>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</si>
  <si>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</si>
  <si>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</si>
  <si>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</si>
  <si>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</si>
  <si>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</si>
  <si>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</si>
  <si>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</si>
  <si>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</si>
  <si>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</si>
  <si>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</si>
  <si>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</si>
  <si>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</si>
  <si>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</si>
  <si>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</si>
  <si>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</si>
  <si>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</si>
  <si>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</si>
  <si>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</si>
  <si>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</si>
  <si>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</si>
  <si>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</si>
  <si>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</si>
  <si>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</si>
  <si>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</si>
  <si>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</si>
  <si>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</si>
  <si>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</si>
  <si>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</si>
  <si>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</si>
  <si>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</si>
  <si>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</si>
  <si>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</si>
  <si>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</si>
  <si>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</si>
  <si>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</si>
  <si>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</si>
  <si>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</si>
  <si>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</si>
  <si>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</si>
  <si>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</si>
  <si>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</si>
  <si>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</si>
  <si>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</si>
  <si>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</si>
  <si>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</si>
  <si>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</si>
  <si>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</si>
  <si>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</si>
  <si>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</si>
  <si>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</si>
  <si>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</si>
  <si>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</si>
  <si>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</si>
  <si>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</si>
  <si>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</si>
  <si>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</si>
  <si>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</si>
  <si>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</si>
  <si>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</si>
  <si>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</si>
  <si>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</si>
  <si>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</si>
  <si>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</si>
  <si>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</si>
  <si>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</si>
  <si>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</si>
  <si>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</si>
  <si>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</si>
  <si>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</si>
  <si>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</si>
  <si>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</si>
  <si>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</si>
  <si>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</si>
  <si>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</si>
  <si>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</si>
  <si>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</si>
  <si>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</si>
  <si>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</si>
  <si>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</si>
  <si>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</si>
  <si>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</si>
  <si>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</si>
  <si>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</si>
  <si>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</si>
  <si>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</si>
  <si>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</si>
  <si>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</si>
  <si>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</si>
  <si>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</si>
  <si>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</si>
  <si>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</si>
  <si>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</si>
  <si>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</si>
  <si>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</si>
  <si>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</si>
  <si>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</si>
  <si>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</si>
  <si>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</si>
  <si>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</si>
  <si>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</si>
  <si>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</si>
  <si>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</si>
  <si>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</si>
  <si>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</si>
  <si>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</si>
  <si>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</si>
  <si>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</si>
  <si>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</si>
  <si>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</si>
  <si>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</si>
  <si>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</si>
  <si>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</si>
  <si>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</si>
  <si>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</si>
  <si>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</si>
  <si>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</si>
  <si>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</si>
  <si>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</si>
  <si>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</si>
  <si>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</si>
  <si>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</si>
  <si>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</si>
  <si>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</si>
  <si>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</si>
  <si>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</si>
  <si>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</si>
  <si>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</si>
  <si>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</si>
  <si>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</si>
  <si>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</si>
  <si>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</si>
  <si>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</si>
  <si>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</si>
  <si>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</si>
  <si>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</si>
  <si>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</si>
  <si>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</si>
  <si>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</si>
  <si>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</si>
  <si>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</si>
  <si>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</si>
  <si>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</si>
  <si>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</si>
  <si>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</si>
  <si>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</si>
  <si>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</si>
  <si>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</si>
  <si>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</si>
  <si>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</si>
  <si>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</si>
  <si>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</si>
  <si>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</si>
  <si>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</si>
  <si>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</si>
  <si>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</si>
  <si>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</si>
  <si>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</si>
  <si>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</si>
  <si>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</si>
  <si>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</si>
  <si>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</si>
  <si>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</si>
  <si>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</si>
  <si>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</si>
  <si>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</si>
  <si>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</si>
  <si>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</si>
  <si>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</si>
  <si>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</si>
  <si>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</si>
  <si>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</si>
  <si>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</si>
  <si>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</si>
  <si>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</si>
  <si>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</si>
  <si>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</si>
  <si>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</si>
  <si>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</si>
  <si>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</si>
  <si>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</si>
  <si>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</si>
  <si>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</si>
  <si>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</si>
  <si>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</si>
  <si>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</si>
  <si>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</si>
  <si>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</si>
  <si>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</si>
  <si>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</si>
  <si>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</si>
  <si>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</si>
  <si>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</si>
  <si>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</si>
  <si>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</si>
  <si>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</si>
  <si>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</si>
  <si>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</si>
  <si>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</si>
  <si>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</si>
  <si>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</si>
  <si>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</si>
  <si>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</si>
  <si>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</si>
  <si>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</si>
  <si>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</si>
  <si>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</si>
  <si>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</si>
  <si>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</si>
  <si>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</si>
  <si>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</si>
  <si>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</si>
  <si>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</si>
  <si>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</si>
  <si>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</si>
  <si>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</si>
  <si>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</si>
  <si>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</si>
  <si>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</si>
  <si>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</si>
  <si>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</si>
  <si>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</si>
  <si>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</si>
  <si>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</si>
  <si>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</si>
  <si>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</si>
  <si>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</si>
  <si>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</si>
  <si>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</si>
  <si>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</si>
  <si>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</si>
  <si>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</si>
  <si>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</si>
  <si>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</si>
  <si>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</si>
  <si>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</si>
  <si>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</si>
  <si>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</si>
  <si>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</si>
  <si>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</si>
  <si>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</si>
  <si>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</si>
  <si>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</si>
  <si>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</si>
  <si>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</si>
  <si>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</si>
  <si>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</si>
  <si>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</si>
  <si>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</si>
  <si>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</si>
  <si>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</si>
  <si>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</si>
  <si>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</si>
  <si>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</si>
  <si>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</si>
  <si>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</si>
  <si>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</si>
  <si>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</si>
  <si>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</si>
  <si>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</si>
  <si>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</si>
  <si>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</si>
  <si>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</si>
  <si>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</si>
  <si>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</si>
  <si>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</si>
  <si>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</si>
  <si>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</si>
  <si>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</si>
  <si>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</si>
  <si>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</si>
  <si>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</si>
  <si>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</si>
  <si>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</si>
  <si>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</si>
  <si>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</si>
  <si>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</si>
  <si>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</si>
  <si>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</si>
  <si>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</si>
  <si>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</si>
  <si>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</si>
  <si>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</si>
  <si>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</si>
  <si>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</si>
  <si>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</si>
  <si>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</si>
  <si>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</si>
  <si>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</si>
  <si>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</si>
  <si>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</si>
  <si>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</si>
  <si>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</si>
  <si>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</si>
  <si>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</si>
  <si>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</si>
  <si>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</si>
  <si>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</si>
  <si>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</si>
  <si>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</si>
  <si>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</si>
  <si>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</si>
  <si>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</si>
  <si>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</si>
  <si>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</si>
  <si>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</si>
  <si>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</si>
  <si>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</si>
  <si>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</si>
  <si>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</si>
  <si>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</si>
  <si>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</si>
  <si>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</si>
  <si>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</si>
  <si>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</si>
  <si>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</si>
  <si>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</si>
  <si>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</si>
  <si>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</si>
  <si>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</si>
  <si>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</si>
  <si>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</si>
  <si>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</si>
  <si>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</si>
  <si>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</si>
  <si>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</si>
  <si>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</si>
  <si>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</si>
  <si>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</si>
  <si>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</si>
  <si>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</si>
  <si>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</si>
  <si>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</si>
  <si>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</si>
  <si>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</si>
  <si>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</si>
  <si>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</si>
  <si>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</si>
  <si>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</si>
  <si>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</si>
  <si>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</si>
  <si>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</si>
  <si>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</si>
  <si>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</si>
  <si>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</si>
  <si>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</si>
  <si>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</si>
  <si>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</si>
  <si>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</si>
  <si>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</si>
  <si>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</si>
  <si>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</si>
  <si>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</si>
  <si>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</si>
  <si>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</si>
  <si>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</si>
  <si>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</si>
  <si>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</si>
  <si>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</si>
  <si>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</si>
  <si>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</si>
  <si>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</si>
  <si>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</si>
  <si>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</si>
  <si>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</si>
  <si>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</si>
  <si>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</si>
  <si>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</si>
  <si>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</si>
  <si>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</si>
  <si>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</si>
  <si>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</si>
  <si>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</si>
  <si>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</si>
  <si>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</si>
  <si>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</si>
  <si>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</si>
  <si>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</si>
  <si>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</si>
  <si>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</si>
  <si>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</si>
  <si>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</si>
  <si>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</si>
  <si>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</si>
  <si>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</si>
  <si>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</si>
  <si>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</si>
  <si>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</si>
  <si>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</si>
  <si>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</si>
  <si>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</si>
  <si>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</si>
  <si>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</si>
  <si>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</si>
  <si>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</si>
  <si>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</si>
  <si>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</si>
  <si>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</si>
  <si>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</si>
  <si>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</si>
  <si>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</si>
  <si>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</si>
  <si>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</si>
  <si>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</si>
  <si>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</si>
  <si>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</si>
  <si>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</si>
  <si>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</si>
  <si>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</si>
  <si>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</si>
  <si>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</si>
  <si>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</si>
  <si>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</si>
  <si>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</si>
  <si>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</si>
  <si>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</si>
  <si>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</si>
  <si>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</si>
  <si>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</si>
  <si>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</si>
  <si>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</si>
  <si>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</si>
  <si>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</si>
  <si>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</si>
  <si>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</si>
  <si>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</si>
  <si>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</si>
  <si>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</si>
  <si>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</si>
  <si>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</si>
  <si>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</si>
  <si>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</si>
  <si>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</si>
  <si>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</si>
  <si>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</si>
  <si>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</si>
  <si>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</si>
  <si>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</si>
  <si>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</si>
  <si>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</si>
  <si>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</si>
  <si>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</si>
  <si>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</si>
  <si>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</si>
  <si>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</si>
  <si>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</si>
  <si>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</si>
  <si>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</si>
  <si>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</si>
  <si>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</si>
  <si>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</si>
  <si>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</si>
  <si>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</si>
  <si>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</si>
  <si>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</si>
  <si>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</si>
  <si>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</si>
  <si>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</si>
  <si>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</si>
  <si>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</si>
  <si>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</si>
  <si>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</si>
  <si>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</si>
  <si>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</si>
  <si>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</si>
  <si>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</si>
  <si>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</si>
  <si>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</si>
  <si>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</si>
  <si>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</si>
  <si>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</si>
  <si>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</si>
  <si>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</si>
  <si>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</si>
  <si>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</si>
  <si>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</si>
  <si>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</si>
  <si>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</si>
  <si>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</si>
  <si>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</si>
  <si>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</si>
  <si>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</si>
  <si>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</si>
  <si>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</si>
  <si>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</si>
  <si>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</si>
  <si>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</si>
  <si>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</si>
  <si>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</si>
  <si>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</si>
  <si>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</si>
  <si>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</si>
  <si>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</si>
  <si>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</si>
  <si>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</si>
  <si>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</si>
  <si>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</si>
  <si>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</si>
  <si>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</si>
  <si>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</si>
  <si>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</si>
  <si>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</si>
  <si>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</si>
  <si>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</si>
  <si>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</si>
  <si>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</si>
  <si>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</si>
  <si>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</si>
  <si>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</si>
  <si>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</si>
  <si>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</si>
  <si>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</si>
  <si>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</si>
  <si>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</si>
  <si>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</si>
  <si>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</si>
  <si>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</si>
  <si>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</si>
  <si>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</si>
  <si>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</si>
  <si>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</si>
  <si>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</si>
  <si>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</si>
  <si>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</si>
  <si>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</si>
  <si>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</si>
  <si>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</si>
  <si>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</si>
  <si>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</si>
  <si>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</si>
  <si>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</si>
  <si>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</si>
  <si>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</si>
  <si>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</si>
  <si>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</si>
  <si>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</si>
  <si>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</si>
  <si>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</si>
  <si>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</si>
  <si>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</si>
  <si>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</si>
  <si>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</si>
  <si>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</si>
  <si>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</si>
  <si>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</si>
  <si>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</si>
  <si>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</si>
  <si>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</si>
  <si>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</si>
  <si>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</si>
  <si>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</si>
  <si>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</si>
  <si>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</si>
  <si>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</si>
  <si>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</si>
  <si>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</si>
  <si>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</si>
  <si>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</si>
  <si>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</si>
  <si>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</si>
  <si>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</si>
  <si>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</si>
  <si>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</si>
  <si>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</si>
  <si>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</si>
  <si>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</si>
  <si>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</si>
  <si>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</si>
  <si>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</si>
  <si>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</si>
  <si>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</si>
  <si>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</si>
  <si>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</si>
  <si>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</si>
  <si>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</si>
  <si>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</si>
  <si>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</si>
  <si>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</si>
  <si>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</si>
  <si>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</si>
  <si>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</si>
  <si>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</si>
  <si>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</si>
  <si>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</si>
  <si>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</si>
  <si>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</si>
  <si>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</si>
  <si>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</si>
  <si>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</si>
  <si>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</si>
  <si>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</si>
  <si>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</si>
  <si>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</si>
  <si>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</si>
  <si>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</si>
  <si>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</si>
  <si>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</si>
  <si>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</si>
  <si>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</si>
  <si>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</si>
  <si>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</si>
  <si>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</si>
  <si>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</si>
  <si>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</si>
  <si>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</si>
  <si>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</si>
  <si>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</si>
  <si>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</si>
  <si>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</si>
  <si>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</si>
  <si>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</si>
  <si>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</si>
  <si>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</si>
  <si>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</si>
  <si>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</si>
  <si>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</si>
  <si>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</si>
  <si>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</si>
  <si>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</si>
  <si>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</si>
  <si>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</si>
  <si>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</si>
  <si>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</si>
  <si>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</si>
  <si>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</si>
  <si>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</si>
  <si>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</si>
  <si>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</si>
  <si>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</si>
  <si>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</si>
  <si>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</si>
  <si>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</si>
  <si>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</si>
  <si>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</si>
  <si>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</si>
  <si>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</si>
  <si>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</si>
  <si>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</si>
  <si>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</si>
  <si>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</si>
  <si>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</si>
  <si>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</si>
  <si>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</si>
  <si>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</si>
  <si>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</si>
  <si>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</si>
  <si>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</si>
  <si>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</si>
  <si>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</si>
  <si>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</si>
  <si>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</si>
  <si>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</si>
  <si>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</si>
  <si>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</si>
  <si>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</si>
  <si>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</si>
  <si>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</si>
  <si>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</si>
  <si>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</si>
  <si>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</si>
  <si>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</si>
  <si>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</si>
  <si>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</si>
  <si>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</si>
  <si>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</si>
  <si>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</si>
  <si>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</si>
  <si>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</si>
  <si>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</si>
  <si>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</si>
  <si>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</si>
  <si>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</si>
  <si>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</si>
  <si>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</si>
  <si>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</si>
  <si>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</si>
  <si>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</si>
  <si>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</si>
  <si>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</si>
  <si>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</si>
  <si>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</si>
  <si>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</si>
  <si>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</si>
  <si>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</si>
  <si>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</si>
  <si>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</si>
  <si>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</si>
  <si>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</si>
  <si>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</si>
  <si>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</si>
  <si>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</si>
  <si>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</si>
  <si>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</si>
  <si>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</si>
  <si>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</si>
  <si>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</si>
  <si>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</si>
  <si>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</si>
  <si>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</si>
  <si>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</si>
  <si>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</si>
  <si>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</si>
  <si>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</si>
  <si>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</si>
  <si>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</si>
  <si>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</si>
  <si>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</si>
  <si>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</si>
  <si>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</si>
  <si>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</si>
  <si>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</si>
  <si>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</si>
  <si>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</si>
  <si>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</si>
  <si>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</si>
  <si>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</si>
  <si>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</si>
  <si>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</si>
  <si>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</si>
  <si>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</si>
  <si>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</si>
  <si>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</si>
  <si>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</si>
  <si>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</si>
  <si>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</si>
  <si>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</si>
  <si>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</si>
  <si>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</si>
  <si>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</si>
  <si>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</si>
  <si>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</si>
  <si>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</si>
  <si>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</si>
  <si>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</si>
  <si>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</si>
  <si>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</si>
  <si>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</si>
  <si>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</si>
  <si>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</si>
  <si>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</si>
  <si>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</si>
  <si>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</si>
  <si>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</si>
  <si>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</si>
  <si>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</si>
  <si>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</si>
  <si>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</si>
  <si>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</si>
  <si>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</si>
  <si>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</si>
  <si>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</si>
  <si>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</si>
  <si>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</si>
  <si>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</si>
  <si>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</si>
  <si>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</si>
  <si>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</si>
  <si>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</si>
  <si>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</si>
  <si>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</si>
  <si>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</si>
  <si>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</si>
  <si>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</si>
  <si>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</si>
  <si>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</si>
  <si>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</si>
  <si>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</si>
  <si>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</si>
  <si>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</si>
  <si>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</si>
  <si>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</si>
  <si>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</si>
  <si>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</si>
  <si>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</si>
  <si>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</si>
  <si>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</si>
  <si>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</si>
  <si>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</si>
  <si>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</si>
  <si>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</si>
  <si>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</si>
  <si>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</si>
  <si>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</si>
  <si>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</si>
  <si>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</si>
  <si>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</si>
  <si>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</si>
  <si>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</si>
  <si>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</si>
  <si>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</si>
  <si>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</si>
  <si>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</si>
  <si>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</si>
  <si>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</si>
  <si>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</si>
  <si>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</si>
  <si>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</si>
  <si>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</si>
  <si>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</si>
  <si>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</si>
  <si>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</si>
  <si>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</si>
  <si>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</si>
  <si>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</si>
  <si>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</si>
  <si>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</si>
  <si>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</si>
  <si>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</si>
  <si>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</si>
  <si>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</si>
  <si>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</si>
  <si>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</si>
  <si>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</si>
  <si>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</si>
  <si>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</si>
  <si>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</si>
  <si>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</si>
  <si>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</si>
  <si>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</si>
  <si>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</si>
  <si>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</si>
  <si>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</si>
  <si>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</si>
  <si>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</si>
  <si>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</si>
  <si>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</si>
  <si>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</si>
  <si>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</si>
  <si>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</si>
  <si>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</si>
  <si>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</si>
  <si>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</si>
  <si>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</si>
  <si>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</si>
  <si>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</si>
  <si>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</si>
  <si>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</si>
  <si>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</si>
  <si>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</si>
  <si>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</si>
  <si>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</si>
  <si>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</si>
  <si>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</si>
  <si>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</si>
  <si>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</si>
  <si>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</si>
  <si>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</si>
  <si>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</si>
  <si>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</si>
  <si>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</si>
  <si>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</si>
  <si>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</si>
  <si>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</si>
  <si>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</si>
  <si>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</si>
  <si>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</si>
  <si>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</si>
  <si>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</si>
  <si>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</si>
  <si>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</si>
  <si>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</si>
  <si>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</si>
  <si>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</si>
  <si>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</si>
  <si>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</si>
  <si>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</si>
  <si>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</si>
  <si>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</si>
  <si>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</si>
  <si>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</si>
  <si>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</si>
  <si>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</si>
  <si>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</si>
  <si>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</si>
  <si>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</si>
  <si>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</si>
  <si>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</si>
  <si>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</si>
  <si>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</si>
  <si>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</si>
  <si>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</si>
  <si>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</si>
  <si>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</si>
  <si>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</si>
  <si>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</si>
  <si>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</si>
  <si>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</si>
  <si>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</si>
  <si>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</si>
  <si>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</si>
  <si>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</si>
  <si>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</si>
  <si>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</si>
  <si>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</si>
  <si>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</si>
  <si>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</si>
  <si>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</si>
  <si>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</si>
  <si>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</si>
  <si>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</si>
  <si>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</si>
  <si>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</si>
  <si>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</si>
  <si>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</si>
  <si>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</si>
  <si>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</si>
  <si>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</si>
  <si>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</si>
  <si>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</si>
  <si>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</si>
  <si>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</si>
  <si>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</si>
  <si>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</si>
  <si>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</si>
  <si>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</si>
  <si>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</si>
  <si>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</si>
  <si>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</si>
  <si>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</si>
  <si>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</si>
  <si>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</si>
  <si>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</si>
  <si>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</si>
  <si>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</si>
  <si>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</si>
  <si>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</si>
  <si>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</si>
  <si>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</si>
  <si>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</si>
  <si>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</si>
  <si>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</si>
  <si>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</si>
  <si>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</si>
  <si>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</si>
  <si>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</si>
  <si>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</si>
  <si>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</si>
  <si>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</si>
  <si>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</si>
  <si>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</si>
  <si>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</si>
  <si>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</si>
  <si>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</si>
  <si>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</si>
  <si>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</si>
  <si>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</si>
  <si>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</si>
  <si>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</si>
  <si>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</si>
  <si>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</si>
  <si>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</si>
  <si>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</si>
  <si>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</si>
  <si>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</si>
  <si>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</si>
  <si>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</si>
  <si>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</si>
  <si>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</si>
  <si>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</si>
  <si>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</si>
  <si>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</si>
  <si>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</si>
  <si>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</si>
  <si>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</si>
  <si>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</si>
  <si>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</si>
  <si>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</si>
  <si>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</si>
  <si>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</si>
  <si>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</si>
  <si>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</si>
  <si>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</si>
  <si>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</si>
  <si>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</si>
  <si>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</si>
  <si>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</si>
  <si>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</si>
  <si>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</si>
  <si>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</si>
  <si>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</si>
  <si>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</si>
  <si>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</si>
  <si>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</si>
  <si>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</si>
  <si>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</si>
  <si>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</si>
  <si>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</si>
  <si>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</si>
  <si>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</si>
  <si>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</si>
  <si>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</si>
  <si>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</si>
  <si>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</si>
  <si>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</si>
  <si>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</si>
  <si>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</si>
  <si>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</si>
  <si>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</si>
  <si>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</si>
  <si>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</si>
  <si>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</si>
  <si>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</si>
  <si>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</si>
  <si>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</si>
  <si>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</si>
  <si>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</si>
  <si>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</si>
  <si>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</si>
  <si>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</si>
  <si>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</si>
  <si>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</si>
  <si>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</si>
  <si>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</si>
  <si>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</si>
  <si>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</si>
  <si>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</si>
  <si>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</si>
  <si>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</si>
  <si>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</si>
  <si>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</si>
  <si>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</si>
  <si>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</si>
  <si>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</si>
  <si>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</si>
  <si>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</si>
  <si>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</si>
  <si>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</si>
  <si>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</si>
  <si>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</si>
  <si>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</si>
  <si>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</si>
  <si>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</si>
  <si>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</si>
  <si>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</si>
  <si>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</si>
  <si>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</si>
  <si>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</si>
  <si>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</si>
  <si>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</si>
  <si>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</si>
  <si>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</si>
  <si>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</si>
  <si>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</si>
  <si>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</si>
  <si>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</si>
  <si>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</si>
  <si>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</si>
  <si>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</si>
  <si>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</si>
  <si>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</si>
  <si>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</si>
  <si>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</si>
  <si>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</si>
  <si>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</si>
  <si>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</si>
  <si>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</si>
  <si>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</si>
  <si>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</si>
  <si>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</si>
  <si>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</si>
  <si>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</si>
  <si>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</si>
  <si>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</si>
  <si>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</si>
  <si>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</si>
  <si>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</si>
  <si>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</si>
  <si>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</si>
  <si>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</si>
  <si>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</si>
  <si>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</si>
  <si>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</si>
  <si>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</si>
  <si>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</si>
  <si>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</si>
  <si>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</si>
  <si>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</si>
  <si>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</si>
  <si>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</si>
  <si>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</si>
  <si>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</si>
  <si>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</si>
  <si>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</si>
  <si>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</si>
  <si>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</si>
  <si>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</si>
  <si>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</si>
  <si>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</si>
  <si>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</si>
  <si>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</si>
  <si>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</si>
  <si>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</si>
  <si>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</si>
  <si>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</si>
  <si>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</si>
  <si>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</si>
  <si>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</si>
  <si>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</si>
  <si>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</si>
  <si>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</si>
  <si>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</si>
  <si>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</si>
  <si>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</si>
  <si>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</si>
  <si>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</si>
  <si>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</si>
  <si>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</si>
  <si>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</si>
  <si>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</si>
  <si>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</si>
  <si>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</si>
  <si>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</si>
  <si>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</si>
  <si>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</si>
  <si>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</si>
  <si>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</si>
  <si>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</si>
  <si>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</si>
  <si>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</si>
  <si>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</si>
  <si>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</si>
  <si>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</si>
  <si>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</si>
  <si>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</si>
  <si>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</si>
  <si>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</si>
  <si>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</si>
  <si>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</si>
  <si>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</si>
  <si>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</si>
  <si>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</si>
  <si>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</si>
  <si>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</si>
  <si>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</si>
  <si>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</si>
  <si>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</si>
  <si>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</si>
  <si>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</si>
  <si>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</si>
  <si>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</si>
  <si>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</si>
  <si>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</si>
  <si>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</si>
  <si>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</si>
  <si>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</si>
  <si>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</si>
  <si>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</si>
  <si>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</si>
  <si>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</si>
  <si>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</si>
  <si>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</si>
  <si>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</si>
  <si>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</si>
  <si>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</si>
  <si>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</si>
  <si>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</si>
  <si>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</si>
  <si>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</si>
  <si>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</si>
  <si>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</si>
  <si>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</si>
  <si>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</si>
  <si>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</si>
  <si>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</si>
  <si>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</si>
  <si>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</si>
  <si>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</si>
  <si>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</si>
  <si>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</si>
  <si>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</si>
  <si>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</si>
  <si>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</si>
  <si>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</si>
  <si>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</si>
  <si>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</si>
  <si>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</si>
  <si>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</si>
  <si>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</si>
  <si>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</si>
  <si>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</si>
  <si>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</si>
  <si>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</si>
  <si>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</si>
  <si>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</si>
  <si>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</si>
  <si>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</si>
  <si>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</si>
  <si>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</si>
  <si>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</si>
  <si>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</si>
  <si>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</si>
  <si>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</si>
  <si>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</si>
  <si>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</si>
  <si>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</si>
  <si>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</si>
  <si>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</si>
  <si>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</si>
  <si>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</si>
  <si>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</si>
  <si>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</si>
  <si>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</si>
  <si>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</si>
  <si>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</si>
  <si>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</si>
  <si>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</si>
  <si>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</si>
  <si>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</si>
  <si>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</si>
  <si>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</si>
  <si>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</si>
  <si>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</si>
  <si>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</si>
  <si>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</si>
  <si>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</si>
  <si>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</si>
  <si>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</si>
  <si>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</si>
  <si>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</si>
  <si>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</si>
  <si>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</si>
  <si>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</si>
  <si>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</si>
  <si>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</si>
  <si>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</si>
  <si>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</si>
  <si>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</si>
  <si>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</si>
  <si>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</si>
  <si>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</si>
  <si>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</si>
  <si>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</si>
  <si>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</si>
  <si>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</si>
  <si>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</si>
  <si>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</si>
  <si>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</si>
  <si>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</si>
  <si>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</si>
  <si>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</si>
  <si>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</si>
  <si>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</si>
  <si>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</si>
  <si>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</si>
  <si>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</si>
  <si>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</si>
  <si>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</si>
  <si>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</si>
  <si>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</si>
  <si>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</si>
  <si>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</si>
  <si>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</si>
  <si>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</si>
  <si>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</si>
  <si>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</si>
  <si>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</si>
  <si>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</si>
  <si>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</si>
  <si>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</si>
  <si>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</si>
  <si>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</si>
  <si>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</si>
  <si>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</si>
  <si>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</si>
  <si>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</si>
  <si>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</si>
  <si>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</si>
  <si>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</si>
  <si>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</si>
  <si>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</si>
  <si>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</si>
  <si>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</si>
  <si>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</si>
  <si>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</si>
  <si>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</si>
  <si>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</si>
  <si>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</si>
  <si>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</si>
  <si>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</si>
  <si>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</si>
  <si>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</si>
  <si>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</si>
  <si>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</si>
  <si>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</si>
  <si>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</si>
  <si>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</si>
  <si>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</si>
  <si>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</si>
  <si>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</si>
  <si>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</si>
  <si>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</si>
  <si>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</si>
  <si>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</si>
  <si>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</si>
  <si>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</si>
  <si>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</si>
  <si>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</si>
  <si>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</si>
  <si>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</si>
  <si>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</si>
  <si>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</si>
  <si>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</si>
  <si>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</si>
  <si>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</si>
  <si>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</si>
  <si>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</si>
  <si>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</si>
  <si>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</si>
  <si>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</si>
  <si>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</si>
  <si>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</si>
  <si>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</si>
  <si>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</si>
  <si>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</si>
  <si>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</si>
  <si>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</si>
  <si>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</si>
  <si>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</si>
  <si>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</si>
  <si>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</si>
  <si>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</si>
  <si>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</si>
  <si>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</si>
  <si>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</si>
  <si>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</si>
  <si>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</si>
  <si>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</si>
  <si>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</si>
  <si>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</si>
  <si>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</si>
  <si>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</si>
  <si>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</si>
  <si>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</si>
  <si>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</si>
  <si>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</si>
  <si>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</si>
  <si>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</si>
  <si>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</si>
  <si>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</si>
  <si>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</si>
  <si>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</si>
  <si>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</si>
  <si>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</si>
  <si>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</si>
  <si>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</si>
  <si>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</si>
  <si>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</si>
  <si>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</si>
  <si>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</si>
  <si>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</si>
  <si>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</si>
  <si>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</si>
  <si>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</si>
  <si>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</si>
  <si>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</si>
  <si>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</si>
  <si>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</si>
  <si>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</si>
  <si>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</si>
  <si>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</si>
  <si>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</si>
  <si>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</si>
  <si>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</si>
  <si>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</si>
  <si>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</si>
  <si>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</si>
  <si>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</si>
  <si>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</si>
  <si>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</si>
  <si>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</si>
  <si>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</si>
  <si>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</si>
  <si>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</si>
  <si>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</si>
  <si>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</si>
  <si>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</si>
  <si>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</si>
  <si>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</si>
  <si>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</si>
  <si>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</si>
  <si>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</si>
  <si>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</si>
  <si>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</si>
  <si>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</si>
  <si>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</si>
  <si>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</si>
  <si>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</si>
  <si>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</si>
  <si>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</si>
  <si>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</si>
  <si>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</si>
  <si>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</si>
  <si>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</si>
  <si>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</si>
  <si>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</si>
  <si>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</si>
  <si>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</si>
  <si>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</si>
  <si>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</si>
  <si>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</si>
  <si>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</si>
  <si>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</si>
  <si>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</si>
  <si>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</si>
  <si>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</si>
  <si>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</si>
  <si>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</si>
  <si>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</si>
  <si>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</si>
  <si>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</si>
  <si>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</si>
  <si>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</si>
  <si>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</si>
  <si>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</si>
  <si>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</si>
  <si>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</si>
  <si>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</si>
  <si>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</si>
  <si>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</si>
  <si>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</si>
  <si>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</si>
  <si>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</si>
  <si>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</si>
  <si>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</si>
  <si>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</si>
  <si>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</si>
  <si>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</si>
  <si>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</si>
  <si>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</si>
  <si>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</si>
  <si>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</si>
  <si>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</si>
  <si>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</si>
  <si>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</si>
  <si>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</si>
  <si>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</si>
  <si>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</si>
  <si>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</si>
  <si>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</si>
  <si>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</si>
  <si>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</si>
  <si>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</si>
  <si>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</si>
  <si>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</si>
  <si>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</si>
  <si>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</si>
  <si>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</si>
  <si>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</si>
  <si>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</si>
  <si>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</si>
  <si>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</si>
  <si>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</si>
  <si>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</si>
  <si>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</si>
  <si>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</si>
  <si>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</si>
  <si>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</si>
  <si>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</si>
  <si>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</si>
  <si>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</si>
  <si>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</si>
  <si>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</si>
  <si>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</si>
  <si>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</si>
  <si>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</si>
  <si>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</si>
  <si>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</si>
  <si>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</si>
  <si>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</si>
  <si>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</si>
  <si>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</si>
  <si>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</si>
  <si>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</si>
  <si>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</si>
  <si>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</si>
  <si>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</si>
  <si>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</si>
  <si>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</si>
  <si>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</si>
  <si>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</si>
  <si>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</si>
  <si>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</si>
  <si>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</si>
  <si>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</si>
  <si>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</si>
  <si>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</si>
  <si>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</si>
  <si>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</si>
  <si>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</si>
  <si>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</si>
  <si>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</si>
  <si>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</si>
  <si>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</si>
  <si>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</si>
  <si>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</si>
  <si>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</si>
  <si>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</si>
  <si>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</si>
  <si>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</si>
  <si>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</si>
  <si>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</si>
  <si>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</si>
  <si>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</si>
  <si>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</si>
  <si>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</si>
  <si>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</si>
  <si>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</si>
  <si>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</si>
  <si>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</si>
  <si>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</si>
  <si>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</si>
  <si>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</si>
  <si>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</si>
  <si>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</si>
  <si>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</si>
  <si>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</si>
  <si>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</si>
  <si>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</si>
  <si>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</si>
  <si>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</si>
  <si>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</si>
  <si>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</si>
  <si>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</si>
  <si>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</si>
  <si>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</si>
  <si>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</si>
  <si>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</si>
  <si>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</si>
  <si>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</si>
  <si>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</si>
  <si>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</si>
  <si>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</si>
  <si>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</si>
  <si>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</si>
  <si>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</si>
  <si>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</si>
  <si>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</si>
  <si>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</si>
  <si>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</si>
  <si>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</si>
  <si>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</si>
  <si>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</si>
  <si>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</si>
  <si>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</si>
  <si>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</si>
  <si>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</si>
  <si>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</si>
  <si>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</si>
  <si>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</si>
  <si>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</si>
  <si>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</si>
  <si>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</si>
  <si>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</si>
  <si>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</si>
  <si>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</si>
  <si>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</si>
  <si>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</si>
  <si>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</si>
  <si>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</si>
  <si>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</si>
  <si>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</si>
  <si>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</si>
  <si>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</si>
  <si>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</si>
  <si>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</si>
  <si>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</si>
  <si>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</si>
  <si>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</si>
  <si>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</si>
  <si>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</si>
  <si>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</si>
  <si>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</si>
  <si>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</si>
  <si>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</si>
  <si>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</si>
  <si>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</si>
  <si>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</si>
  <si>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</si>
  <si>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</si>
  <si>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</si>
  <si>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</si>
  <si>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</si>
  <si>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</si>
  <si>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</si>
  <si>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</si>
  <si>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</si>
  <si>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</si>
  <si>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</si>
  <si>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</si>
  <si>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</si>
  <si>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</si>
  <si>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</si>
  <si>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</si>
  <si>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</si>
  <si>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</si>
  <si>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</si>
  <si>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</si>
  <si>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</si>
  <si>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</si>
  <si>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</si>
  <si>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</si>
  <si>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</si>
  <si>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</si>
  <si>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</si>
  <si>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</si>
  <si>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</si>
  <si>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</si>
  <si>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</si>
  <si>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</si>
  <si>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</si>
  <si>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</si>
  <si>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</si>
  <si>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</si>
  <si>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</si>
  <si>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</si>
  <si>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</si>
  <si>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</si>
  <si>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</si>
  <si>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</si>
  <si>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</si>
  <si>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</si>
  <si>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</si>
  <si>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</si>
  <si>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</si>
  <si>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</si>
  <si>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</si>
  <si>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</si>
  <si>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</si>
  <si>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</si>
  <si>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</si>
  <si>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</si>
  <si>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</si>
  <si>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</si>
  <si>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</si>
  <si>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</si>
  <si>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</si>
  <si>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</si>
  <si>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</si>
  <si>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</si>
  <si>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</si>
  <si>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</si>
  <si>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</si>
  <si>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</si>
  <si>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</si>
  <si>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</si>
  <si>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</si>
  <si>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</si>
  <si>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</si>
  <si>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</si>
  <si>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</si>
  <si>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</si>
  <si>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</si>
  <si>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</si>
  <si>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</si>
  <si>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</si>
  <si>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</si>
  <si>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</si>
  <si>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</si>
  <si>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</si>
  <si>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</si>
  <si>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</si>
  <si>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</si>
  <si>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</si>
  <si>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</si>
  <si>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</si>
  <si>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</si>
  <si>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</si>
  <si>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</si>
  <si>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</si>
  <si>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</si>
  <si>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</si>
  <si>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</si>
  <si>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</si>
  <si>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</si>
  <si>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</si>
  <si>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</si>
  <si>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</si>
  <si>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</si>
  <si>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</si>
  <si>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</si>
  <si>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</si>
  <si>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</si>
  <si>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</si>
  <si>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</si>
  <si>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</si>
  <si>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</si>
  <si>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</si>
  <si>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</si>
  <si>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</si>
  <si>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</si>
  <si>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</si>
  <si>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</si>
  <si>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</si>
  <si>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</si>
  <si>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</si>
  <si>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</si>
  <si>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</si>
  <si>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</si>
  <si>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</si>
  <si>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</si>
  <si>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</si>
  <si>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</si>
  <si>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</si>
  <si>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</si>
  <si>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</si>
  <si>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</si>
  <si>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</si>
  <si>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</si>
  <si>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</si>
  <si>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</si>
  <si>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</si>
  <si>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</si>
  <si>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</si>
  <si>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</si>
  <si>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</si>
  <si>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</si>
  <si>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</si>
  <si>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</si>
  <si>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</si>
  <si>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</si>
  <si>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</si>
  <si>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</si>
  <si>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</si>
  <si>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</si>
  <si>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</si>
  <si>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</si>
  <si>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</si>
  <si>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</si>
  <si>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</si>
  <si>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</si>
  <si>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</si>
  <si>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</si>
  <si>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</si>
  <si>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</si>
  <si>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</si>
  <si>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</si>
  <si>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</si>
  <si>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</si>
  <si>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</si>
  <si>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</si>
  <si>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</si>
  <si>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</si>
  <si>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</si>
  <si>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</si>
  <si>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</si>
  <si>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</si>
  <si>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</si>
  <si>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</si>
  <si>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</si>
  <si>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</si>
  <si>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</si>
  <si>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</si>
  <si>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</si>
  <si>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</si>
  <si>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</si>
  <si>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</si>
  <si>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</si>
  <si>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</si>
  <si>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</si>
  <si>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</si>
  <si>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</si>
  <si>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</si>
  <si>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</si>
  <si>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</si>
  <si>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</si>
  <si>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</si>
  <si>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</si>
  <si>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</si>
  <si>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</si>
  <si>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</si>
  <si>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</si>
  <si>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</si>
  <si>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</si>
  <si>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</si>
  <si>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</si>
  <si>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</si>
  <si>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</si>
  <si>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</si>
  <si>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</si>
  <si>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</si>
  <si>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</si>
  <si>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</si>
  <si>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</si>
  <si>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</si>
  <si>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</si>
  <si>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</si>
  <si>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</si>
  <si>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</si>
  <si>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</si>
  <si>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</si>
  <si>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</si>
  <si>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</si>
  <si>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</si>
  <si>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</si>
  <si>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</si>
  <si>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</si>
  <si>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</si>
  <si>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</si>
  <si>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</si>
  <si>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</si>
  <si>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</si>
  <si>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</si>
  <si>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</si>
  <si>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</si>
  <si>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</si>
  <si>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</si>
  <si>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</si>
  <si>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</si>
  <si>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</si>
  <si>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</si>
  <si>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</si>
  <si>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</si>
  <si>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</si>
  <si>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</si>
  <si>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</si>
  <si>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</si>
  <si>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</si>
  <si>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</si>
  <si>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</si>
  <si>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</si>
  <si>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</si>
  <si>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</si>
  <si>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</si>
  <si>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</si>
  <si>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</si>
  <si>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</si>
  <si>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</si>
  <si>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</si>
  <si>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</si>
  <si>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</si>
  <si>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</si>
  <si>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</si>
  <si>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</si>
  <si>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</si>
  <si>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</si>
  <si>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</si>
  <si>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</si>
  <si>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</si>
  <si>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</si>
  <si>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</si>
  <si>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</si>
  <si>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</si>
  <si>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</si>
  <si>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</si>
  <si>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</si>
  <si>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</si>
  <si>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</si>
  <si>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</si>
  <si>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</si>
  <si>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</si>
  <si>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</si>
  <si>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</si>
  <si>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</si>
  <si>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</si>
  <si>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</si>
  <si>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</si>
  <si>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</si>
  <si>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</si>
  <si>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</si>
  <si>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</si>
  <si>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</si>
  <si>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</si>
  <si>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</si>
  <si>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</si>
  <si>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</si>
  <si>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</si>
  <si>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</si>
  <si>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</si>
  <si>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</si>
  <si>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</si>
  <si>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</si>
  <si>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</si>
  <si>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</si>
  <si>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</si>
  <si>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</si>
  <si>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</si>
  <si>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</si>
  <si>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</si>
  <si>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</si>
  <si>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</si>
  <si>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</si>
  <si>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</si>
  <si>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</si>
  <si>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</si>
  <si>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</si>
  <si>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</si>
  <si>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</si>
  <si>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</si>
  <si>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</si>
  <si>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</si>
  <si>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</si>
  <si>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</si>
  <si>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</si>
  <si>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</si>
  <si>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</si>
  <si>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</si>
  <si>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</si>
  <si>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</si>
  <si>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</si>
  <si>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</si>
  <si>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</si>
  <si>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</si>
  <si>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</si>
  <si>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</si>
  <si>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</si>
  <si>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</si>
  <si>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</si>
  <si>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</si>
  <si>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</si>
  <si>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</si>
  <si>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</si>
  <si>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</si>
  <si>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</si>
  <si>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</si>
  <si>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</si>
  <si>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</si>
  <si>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</si>
  <si>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</si>
  <si>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</si>
  <si>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</si>
  <si>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</si>
  <si>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</si>
  <si>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</si>
  <si>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</si>
  <si>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</si>
  <si>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</si>
  <si>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</si>
  <si>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</si>
  <si>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</si>
  <si>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</si>
  <si>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</si>
  <si>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</si>
  <si>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</si>
  <si>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</si>
  <si>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</si>
  <si>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</si>
  <si>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</si>
  <si>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</si>
  <si>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</si>
  <si>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</si>
  <si>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</si>
  <si>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</si>
  <si>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</si>
  <si>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</si>
  <si>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</si>
  <si>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</si>
  <si>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</si>
  <si>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</si>
  <si>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</si>
  <si>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</si>
  <si>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</si>
  <si>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</si>
  <si>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</si>
  <si>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</si>
  <si>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</si>
  <si>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</si>
  <si>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</si>
  <si>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</si>
  <si>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</si>
  <si>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</si>
  <si>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</si>
  <si>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</si>
  <si>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</si>
  <si>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</si>
  <si>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</si>
  <si>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</si>
  <si>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</si>
  <si>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</si>
  <si>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</si>
  <si>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</si>
  <si>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</si>
  <si>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</si>
  <si>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</si>
  <si>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</si>
  <si>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</si>
  <si>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</si>
  <si>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</si>
  <si>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</si>
  <si>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</si>
  <si>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</si>
  <si>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</si>
  <si>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</si>
  <si>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</si>
  <si>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</si>
  <si>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</si>
  <si>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</si>
  <si>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</si>
  <si>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</si>
  <si>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</si>
  <si>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</si>
  <si>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</si>
  <si>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</si>
  <si>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</si>
  <si>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</si>
  <si>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</si>
  <si>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</si>
  <si>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</si>
  <si>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</si>
  <si>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</si>
  <si>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</si>
  <si>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</si>
  <si>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</si>
  <si>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</si>
  <si>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</si>
  <si>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</si>
  <si>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</si>
  <si>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</si>
  <si>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</si>
  <si>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</si>
  <si>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</si>
  <si>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</si>
  <si>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</si>
  <si>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</si>
  <si>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</si>
  <si>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</si>
  <si>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</si>
  <si>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</si>
  <si>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</si>
  <si>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</si>
  <si>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</si>
  <si>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</si>
  <si>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</si>
  <si>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</si>
  <si>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</si>
  <si>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</si>
  <si>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</si>
  <si>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</si>
  <si>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</si>
  <si>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</si>
  <si>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</si>
  <si>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</si>
  <si>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</si>
  <si>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</si>
  <si>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</si>
  <si>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</si>
  <si>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</si>
  <si>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</si>
  <si>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</si>
  <si>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</si>
  <si>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</si>
  <si>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</si>
  <si>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</si>
  <si>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</si>
  <si>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</si>
  <si>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</si>
  <si>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</si>
  <si>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</si>
  <si>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</si>
  <si>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</si>
  <si>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</si>
  <si>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</si>
  <si>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</si>
  <si>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</si>
  <si>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</si>
  <si>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</si>
  <si>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</si>
  <si>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</si>
  <si>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</si>
  <si>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</si>
  <si>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</si>
  <si>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</si>
  <si>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</si>
  <si>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</si>
  <si>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</si>
  <si>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</si>
  <si>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</si>
  <si>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</si>
  <si>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</si>
  <si>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</si>
  <si>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</si>
  <si>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</si>
  <si>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</si>
  <si>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</si>
  <si>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</si>
  <si>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</si>
  <si>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</si>
  <si>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</si>
  <si>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</si>
  <si>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</si>
  <si>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</si>
  <si>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</si>
  <si>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</si>
  <si>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</si>
  <si>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</si>
  <si>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</si>
  <si>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</si>
  <si>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</si>
  <si>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</si>
  <si>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</si>
  <si>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</si>
  <si>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</si>
  <si>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</si>
  <si>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</si>
  <si>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</si>
  <si>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</si>
  <si>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</si>
  <si>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</si>
  <si>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</si>
  <si>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</si>
  <si>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</si>
  <si>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</si>
  <si>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</si>
  <si>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</si>
  <si>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</si>
  <si>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</si>
  <si>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</si>
  <si>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</si>
  <si>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</si>
  <si>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</si>
  <si>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</si>
  <si>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</si>
  <si>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</si>
  <si>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</si>
  <si>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</si>
  <si>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</si>
  <si>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</si>
  <si>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</si>
  <si>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</si>
  <si>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</si>
  <si>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</si>
  <si>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</si>
  <si>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</si>
  <si>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</si>
  <si>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</si>
  <si>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</si>
  <si>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</si>
  <si>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</si>
  <si>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</si>
  <si>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</si>
  <si>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</si>
  <si>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</si>
  <si>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</si>
  <si>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</si>
  <si>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</si>
  <si>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</si>
  <si>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</si>
  <si>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</si>
  <si>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</si>
  <si>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</si>
  <si>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</si>
  <si>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</si>
  <si>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</si>
  <si>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</si>
  <si>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</si>
  <si>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</si>
  <si>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</si>
  <si>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</si>
  <si>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</si>
  <si>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</si>
  <si>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</si>
  <si>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</si>
  <si>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</si>
  <si>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</si>
  <si>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</si>
  <si>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</si>
  <si>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</si>
  <si>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</si>
  <si>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</si>
  <si>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</si>
  <si>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</si>
  <si>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</si>
  <si>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</si>
  <si>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</si>
  <si>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</si>
  <si>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</si>
  <si>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</si>
  <si>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</si>
  <si>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</si>
  <si>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</si>
  <si>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</si>
  <si>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</si>
  <si>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</si>
  <si>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</si>
  <si>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</si>
  <si>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</si>
  <si>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</si>
  <si>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</si>
  <si>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</si>
  <si>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</si>
  <si>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</si>
  <si>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</si>
  <si>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</si>
  <si>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</si>
  <si>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</si>
  <si>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</si>
  <si>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</si>
  <si>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</si>
  <si>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</si>
  <si>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</si>
  <si>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</si>
  <si>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</si>
  <si>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</si>
  <si>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</si>
  <si>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</si>
  <si>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</si>
  <si>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</si>
  <si>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</si>
  <si>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</si>
  <si>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</si>
  <si>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</si>
  <si>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</si>
  <si>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</si>
  <si>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</si>
  <si>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</si>
  <si>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</si>
  <si>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</si>
  <si>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</si>
  <si>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</si>
  <si>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</si>
  <si>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</si>
  <si>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</si>
  <si>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</si>
  <si>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</si>
  <si>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</si>
  <si>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</si>
  <si>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</si>
  <si>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</si>
  <si>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</si>
  <si>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</si>
  <si>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</si>
  <si>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</si>
  <si>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</si>
  <si>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</si>
  <si>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</si>
  <si>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</si>
  <si>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</si>
  <si>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</si>
  <si>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</si>
  <si>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</si>
  <si>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</si>
  <si>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</si>
  <si>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</si>
  <si>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</si>
  <si>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</si>
  <si>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</si>
  <si>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</si>
  <si>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</si>
  <si>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</si>
  <si>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</si>
  <si>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</si>
  <si>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</si>
  <si>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</si>
  <si>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</si>
  <si>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</si>
  <si>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</si>
  <si>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</si>
  <si>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</si>
  <si>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</si>
  <si>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</si>
  <si>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</si>
  <si>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</si>
  <si>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</si>
  <si>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</si>
  <si>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</si>
  <si>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</si>
  <si>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</si>
  <si>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</si>
  <si>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</si>
  <si>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</si>
  <si>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</si>
  <si>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</si>
  <si>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</si>
  <si>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</si>
  <si>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</si>
  <si>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</si>
  <si>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</si>
  <si>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</si>
  <si>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</si>
  <si>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</si>
  <si>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</si>
  <si>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</si>
  <si>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</si>
  <si>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</si>
  <si>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</si>
  <si>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</si>
  <si>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</si>
  <si>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</si>
  <si>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</si>
  <si>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</si>
  <si>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</si>
  <si>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</si>
  <si>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</si>
  <si>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</si>
  <si>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</si>
  <si>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</si>
  <si>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</si>
  <si>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</si>
  <si>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</si>
  <si>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</si>
  <si>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</si>
  <si>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</si>
  <si>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</si>
  <si>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</si>
  <si>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</si>
  <si>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</si>
  <si>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</si>
  <si>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</si>
  <si>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</si>
  <si>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</si>
  <si>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</si>
  <si>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</si>
  <si>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</si>
  <si>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</si>
  <si>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</si>
  <si>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</si>
  <si>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</si>
  <si>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</si>
  <si>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</si>
  <si>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</si>
  <si>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</si>
  <si>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</si>
  <si>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</si>
  <si>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</si>
  <si>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</si>
  <si>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</si>
  <si>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</si>
  <si>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</si>
  <si>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</si>
  <si>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</si>
  <si>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</si>
  <si>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</si>
  <si>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</si>
  <si>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</si>
  <si>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</si>
  <si>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</si>
  <si>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</si>
  <si>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</si>
  <si>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</si>
  <si>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</si>
  <si>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</si>
  <si>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</si>
  <si>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</si>
  <si>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</si>
  <si>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</si>
  <si>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</si>
  <si>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</si>
  <si>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</si>
  <si>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</si>
  <si>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</si>
  <si>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</si>
  <si>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</si>
  <si>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</si>
  <si>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</si>
  <si>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</si>
  <si>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</si>
  <si>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</si>
  <si>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</si>
  <si>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</si>
  <si>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</si>
  <si>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</si>
  <si>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</si>
  <si>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</si>
  <si>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</si>
  <si>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</si>
  <si>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</si>
  <si>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</si>
  <si>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</si>
  <si>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</si>
  <si>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</si>
  <si>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</si>
  <si>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</si>
  <si>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</si>
  <si>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</si>
  <si>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</si>
  <si>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</si>
  <si>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</si>
  <si>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</si>
  <si>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</si>
  <si>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</si>
  <si>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</si>
  <si>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</si>
  <si>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</si>
  <si>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</si>
  <si>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</si>
  <si>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</si>
  <si>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</si>
  <si>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</si>
  <si>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</si>
  <si>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</si>
  <si>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</si>
  <si>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</si>
  <si>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</si>
  <si>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</si>
  <si>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</si>
  <si>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</si>
  <si>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</si>
  <si>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</si>
  <si>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</si>
  <si>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</si>
  <si>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</si>
  <si>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</si>
  <si>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</si>
  <si>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</si>
  <si>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</si>
  <si>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</si>
  <si>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</si>
  <si>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</si>
  <si>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</si>
  <si>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</si>
  <si>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</si>
  <si>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</si>
  <si>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</si>
  <si>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</si>
  <si>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</si>
  <si>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</si>
  <si>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</si>
  <si>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</si>
  <si>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</si>
  <si>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</si>
  <si>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</si>
  <si>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</si>
  <si>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</si>
  <si>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</si>
  <si>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</si>
  <si>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</si>
  <si>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</si>
  <si>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</si>
  <si>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</si>
  <si>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</si>
  <si>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</si>
  <si>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</si>
  <si>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</si>
  <si>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</si>
  <si>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</si>
  <si>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</si>
  <si>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</si>
  <si>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</si>
  <si>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</si>
  <si>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</si>
  <si>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</si>
  <si>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</si>
  <si>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</si>
  <si>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</si>
  <si>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</si>
  <si>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</si>
  <si>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</si>
  <si>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</si>
  <si>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</si>
  <si>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</si>
  <si>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</si>
  <si>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</si>
  <si>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</si>
  <si>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</si>
  <si>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</si>
  <si>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</si>
  <si>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</si>
  <si>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</si>
  <si>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</si>
  <si>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</si>
  <si>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</si>
  <si>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</si>
  <si>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</si>
  <si>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</si>
  <si>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</si>
  <si>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</si>
  <si>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</si>
  <si>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</si>
  <si>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</si>
  <si>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</si>
  <si>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</si>
  <si>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</si>
  <si>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</si>
  <si>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</si>
  <si>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</si>
  <si>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</si>
  <si>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</si>
  <si>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</si>
  <si>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</si>
  <si>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</si>
  <si>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</si>
  <si>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</si>
  <si>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</si>
  <si>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</si>
  <si>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</si>
  <si>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</si>
  <si>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</si>
  <si>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</si>
  <si>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</si>
  <si>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</si>
  <si>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</si>
  <si>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</si>
  <si>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</si>
  <si>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</si>
  <si>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</si>
  <si>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</si>
  <si>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</si>
  <si>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</si>
  <si>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</si>
  <si>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</si>
  <si>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</si>
  <si>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</si>
  <si>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</si>
  <si>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</si>
  <si>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</si>
  <si>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</si>
  <si>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</si>
  <si>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</si>
  <si>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</si>
  <si>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</si>
  <si>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</si>
  <si>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</si>
  <si>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</si>
  <si>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</si>
  <si>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</si>
  <si>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</si>
  <si>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</si>
  <si>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</si>
  <si>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</si>
  <si>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</si>
  <si>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</si>
  <si>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</si>
  <si>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</si>
  <si>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</si>
  <si>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</si>
  <si>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</si>
  <si>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</si>
  <si>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</si>
  <si>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</si>
  <si>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</si>
  <si>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</si>
  <si>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</si>
  <si>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</si>
  <si>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</si>
  <si>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</si>
  <si>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</si>
  <si>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</si>
  <si>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</si>
  <si>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</si>
  <si>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</si>
  <si>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</si>
  <si>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</si>
  <si>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</si>
  <si>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</si>
  <si>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</si>
  <si>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</si>
  <si>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</si>
  <si>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</si>
  <si>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</si>
  <si>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</si>
  <si>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</si>
  <si>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</si>
  <si>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</si>
  <si>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</si>
  <si>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</si>
  <si>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</si>
  <si>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</si>
  <si>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</si>
  <si>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</si>
  <si>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</si>
  <si>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</si>
  <si>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</si>
  <si>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</si>
  <si>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</si>
  <si>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</si>
  <si>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</si>
  <si>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</si>
  <si>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</si>
  <si>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</si>
  <si>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</si>
  <si>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</si>
  <si>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</si>
  <si>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</si>
  <si>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</si>
  <si>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</si>
  <si>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</si>
  <si>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</si>
  <si>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</si>
  <si>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</si>
  <si>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</si>
  <si>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</si>
  <si>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</si>
  <si>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</si>
  <si>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</si>
  <si>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</si>
  <si>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</si>
  <si>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</si>
  <si>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</si>
  <si>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</si>
  <si>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</si>
  <si>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</si>
  <si>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</si>
  <si>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</si>
  <si>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</si>
  <si>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</si>
  <si>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</si>
  <si>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</si>
  <si>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</si>
  <si>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</si>
  <si>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</si>
  <si>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</si>
  <si>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</si>
  <si>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</si>
  <si>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</si>
  <si>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</si>
  <si>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</si>
  <si>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</si>
  <si>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</si>
  <si>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</si>
  <si>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</si>
  <si>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</si>
  <si>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</si>
  <si>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</si>
  <si>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</si>
  <si>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</si>
  <si>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</si>
  <si>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</si>
  <si>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</si>
  <si>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</si>
  <si>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</si>
  <si>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</si>
  <si>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</si>
  <si>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</si>
  <si>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</si>
  <si>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</si>
  <si>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</si>
  <si>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</si>
  <si>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</si>
  <si>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</si>
  <si>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</si>
  <si>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</si>
  <si>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</si>
  <si>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</si>
  <si>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</si>
  <si>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</si>
  <si>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</si>
  <si>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</si>
  <si>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</si>
  <si>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</si>
  <si>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</si>
  <si>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</si>
  <si>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</si>
  <si>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</si>
  <si>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</si>
  <si>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</si>
  <si>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</si>
  <si>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</si>
  <si>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</si>
  <si>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</si>
  <si>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</si>
  <si>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</si>
  <si>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</si>
  <si>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</si>
  <si>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</si>
  <si>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</si>
  <si>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</si>
  <si>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</si>
  <si>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</si>
  <si>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</si>
  <si>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</si>
  <si>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</si>
  <si>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</si>
  <si>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</si>
  <si>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</si>
  <si>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</si>
  <si>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</si>
  <si>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</si>
  <si>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</si>
  <si>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</si>
  <si>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</si>
  <si>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</si>
  <si>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</si>
  <si>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</si>
  <si>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</si>
  <si>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</si>
  <si>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</si>
  <si>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</si>
  <si>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</si>
  <si>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</si>
  <si>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</si>
  <si>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</si>
  <si>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</si>
  <si>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</si>
  <si>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</si>
  <si>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</si>
  <si>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</si>
  <si>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</si>
  <si>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</si>
  <si>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</si>
  <si>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</si>
  <si>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</si>
  <si>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</si>
  <si>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</si>
  <si>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</si>
  <si>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</si>
  <si>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</si>
  <si>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</si>
  <si>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</si>
  <si>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</si>
  <si>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</si>
  <si>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</si>
  <si>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</si>
  <si>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</si>
  <si>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</si>
  <si>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</si>
  <si>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</si>
  <si>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</si>
  <si>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</si>
  <si>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</si>
  <si>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</si>
  <si>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</si>
  <si>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</si>
  <si>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</si>
  <si>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</si>
  <si>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</si>
  <si>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</si>
  <si>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</si>
  <si>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</si>
  <si>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</si>
  <si>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</si>
  <si>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</si>
  <si>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</si>
  <si>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</si>
  <si>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</si>
  <si>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</si>
  <si>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</si>
  <si>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</si>
  <si>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</si>
  <si>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</si>
  <si>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</si>
  <si>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</si>
  <si>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</si>
  <si>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</si>
  <si>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</si>
  <si>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</si>
  <si>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</si>
  <si>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</si>
  <si>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</si>
  <si>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</si>
  <si>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</si>
  <si>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</si>
  <si>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</si>
  <si>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</si>
  <si>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</si>
  <si>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</si>
  <si>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</si>
  <si>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</si>
  <si>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</si>
  <si>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</si>
  <si>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</si>
  <si>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</si>
  <si>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</si>
  <si>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</si>
  <si>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</si>
  <si>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</si>
  <si>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</si>
  <si>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</si>
  <si>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</si>
  <si>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</si>
  <si>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</si>
  <si>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</si>
  <si>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</si>
  <si>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</si>
  <si>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</si>
  <si>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</si>
  <si>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</si>
  <si>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</si>
  <si>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</si>
  <si>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</si>
  <si>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</si>
  <si>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</si>
  <si>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</si>
  <si>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</si>
  <si>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</si>
  <si>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</si>
  <si>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</si>
  <si>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</si>
  <si>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</si>
  <si>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</si>
  <si>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</si>
  <si>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</si>
  <si>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</si>
  <si>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</si>
  <si>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</si>
  <si>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</si>
  <si>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</si>
  <si>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</si>
  <si>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</si>
  <si>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</si>
  <si>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</si>
  <si>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</si>
  <si>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</si>
  <si>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</si>
  <si>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</si>
  <si>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</si>
  <si>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</si>
  <si>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</si>
  <si>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</si>
  <si>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</si>
  <si>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</si>
  <si>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</si>
  <si>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</si>
  <si>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</si>
  <si>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</si>
  <si>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</si>
  <si>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</si>
  <si>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</si>
  <si>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</si>
  <si>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</si>
  <si>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</si>
  <si>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</si>
  <si>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</si>
  <si>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</si>
  <si>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</si>
  <si>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</si>
  <si>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</si>
  <si>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</si>
  <si>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</si>
  <si>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</si>
  <si>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</si>
  <si>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</si>
  <si>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</si>
  <si>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</si>
  <si>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</si>
  <si>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</si>
  <si>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</si>
  <si>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</si>
  <si>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</si>
  <si>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</si>
  <si>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</si>
  <si>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</si>
  <si>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</si>
  <si>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</si>
  <si>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</si>
  <si>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</si>
  <si>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</si>
  <si>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</si>
  <si>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</si>
  <si>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</si>
  <si>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</si>
  <si>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</si>
  <si>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</si>
  <si>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</si>
  <si>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</si>
  <si>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</si>
  <si>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</si>
  <si>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</si>
  <si>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</si>
  <si>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</si>
  <si>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</si>
  <si>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</si>
  <si>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</si>
  <si>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</si>
  <si>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</si>
  <si>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</si>
  <si>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</si>
  <si>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</si>
  <si>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</si>
  <si>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</si>
  <si>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</si>
  <si>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</si>
  <si>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</si>
  <si>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</si>
  <si>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</si>
  <si>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</si>
  <si>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</si>
  <si>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</si>
  <si>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</si>
  <si>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</si>
  <si>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</si>
  <si>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</si>
  <si>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</si>
  <si>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</si>
  <si>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</si>
  <si>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</si>
  <si>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</si>
  <si>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</si>
  <si>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</si>
  <si>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</si>
  <si>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</si>
  <si>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</si>
  <si>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</si>
  <si>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</si>
  <si>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</si>
  <si>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</si>
  <si>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</si>
  <si>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</si>
  <si>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</si>
  <si>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</si>
  <si>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</si>
  <si>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</si>
  <si>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</si>
  <si>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</si>
  <si>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</si>
  <si>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</si>
  <si>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</si>
  <si>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</si>
  <si>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</si>
  <si>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</si>
  <si>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</si>
  <si>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</si>
  <si>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</si>
  <si>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</si>
  <si>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</si>
  <si>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</si>
  <si>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</si>
  <si>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</si>
  <si>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</si>
  <si>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</si>
  <si>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</si>
  <si>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</si>
  <si>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</si>
  <si>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</si>
  <si>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</si>
  <si>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</si>
  <si>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</si>
  <si>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</si>
  <si>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</si>
  <si>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</si>
  <si>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</si>
  <si>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</si>
  <si>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</si>
  <si>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</si>
  <si>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</si>
  <si>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</si>
  <si>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</si>
  <si>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</si>
  <si>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</si>
  <si>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</si>
  <si>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</si>
  <si>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</si>
  <si>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</si>
  <si>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</si>
  <si>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</si>
  <si>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</si>
  <si>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</si>
  <si>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</si>
  <si>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</si>
  <si>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</si>
  <si>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</si>
  <si>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</si>
  <si>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</si>
  <si>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</si>
  <si>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</si>
  <si>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</si>
  <si>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</si>
  <si>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</si>
  <si>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</si>
  <si>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</si>
  <si>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</si>
  <si>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</si>
  <si>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</si>
  <si>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</si>
  <si>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</si>
  <si>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</si>
  <si>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</si>
  <si>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</si>
  <si>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</si>
  <si>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</si>
  <si>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</si>
  <si>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</si>
  <si>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</si>
  <si>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</si>
  <si>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</si>
  <si>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</si>
  <si>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</si>
  <si>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</si>
  <si>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</si>
  <si>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</si>
  <si>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</si>
  <si>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</si>
  <si>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</si>
  <si>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</si>
  <si>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</si>
  <si>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</si>
  <si>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</si>
  <si>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</si>
  <si>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</si>
  <si>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</si>
  <si>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</si>
  <si>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</si>
  <si>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</si>
  <si>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</si>
  <si>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</si>
  <si>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</si>
  <si>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</si>
  <si>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</si>
  <si>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</si>
  <si>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</si>
  <si>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</si>
  <si>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</si>
  <si>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</si>
  <si>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</si>
  <si>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</si>
  <si>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</si>
  <si>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</si>
  <si>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</si>
  <si>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</si>
  <si>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</si>
  <si>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</si>
  <si>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</si>
  <si>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</si>
  <si>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</si>
  <si>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</si>
  <si>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</si>
  <si>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</si>
  <si>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</si>
  <si>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</si>
  <si>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</si>
  <si>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</si>
  <si>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</si>
  <si>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</si>
  <si>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</si>
  <si>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</si>
  <si>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</si>
  <si>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</si>
  <si>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</si>
  <si>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</si>
  <si>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</si>
  <si>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</si>
  <si>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</si>
  <si>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</si>
  <si>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</si>
  <si>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</si>
  <si>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</si>
  <si>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</si>
  <si>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</si>
  <si>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</si>
  <si>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</si>
  <si>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</si>
  <si>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</si>
  <si>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</si>
  <si>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</si>
  <si>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</si>
  <si>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</si>
  <si>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</si>
  <si>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</si>
  <si>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</si>
  <si>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</si>
  <si>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</si>
  <si>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</si>
  <si>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</si>
  <si>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</si>
  <si>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</si>
  <si>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</si>
  <si>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</si>
  <si>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</si>
  <si>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</si>
  <si>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</si>
  <si>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</si>
  <si>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</si>
  <si>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</si>
  <si>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</si>
  <si>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</si>
  <si>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</si>
  <si>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</si>
  <si>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</si>
  <si>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</si>
  <si>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</si>
  <si>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</si>
  <si>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</si>
  <si>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</si>
  <si>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</si>
  <si>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</si>
  <si>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</si>
  <si>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</si>
  <si>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</si>
  <si>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</si>
  <si>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</si>
  <si>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</si>
  <si>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</si>
  <si>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</si>
  <si>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</si>
  <si>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</si>
  <si>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</si>
  <si>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</si>
  <si>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</si>
  <si>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</si>
  <si>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</si>
  <si>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</si>
  <si>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</si>
  <si>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</si>
  <si>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</si>
  <si>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</si>
  <si>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</si>
  <si>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</si>
  <si>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</si>
  <si>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</si>
  <si>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</si>
  <si>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</si>
  <si>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</si>
  <si>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</si>
  <si>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</si>
  <si>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</si>
  <si>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</si>
  <si>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</si>
  <si>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</si>
  <si>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</si>
  <si>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</si>
  <si>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</si>
  <si>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</si>
  <si>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</si>
  <si>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</si>
  <si>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</si>
  <si>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</si>
  <si>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</si>
  <si>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</si>
  <si>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</si>
  <si>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</si>
  <si>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</si>
  <si>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</si>
  <si>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</si>
  <si>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</si>
  <si>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</si>
  <si>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</si>
  <si>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</si>
  <si>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</si>
  <si>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</si>
  <si>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</si>
  <si>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</si>
  <si>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</si>
  <si>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</si>
  <si>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</si>
  <si>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</si>
  <si>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</si>
  <si>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</si>
  <si>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</si>
  <si>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</si>
  <si>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</si>
  <si>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</si>
  <si>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</si>
  <si>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</si>
  <si>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</si>
  <si>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</si>
  <si>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</si>
  <si>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</si>
  <si>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</si>
  <si>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</si>
  <si>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</si>
  <si>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</si>
  <si>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</si>
  <si>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</si>
  <si>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</si>
  <si>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</si>
  <si>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</si>
  <si>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</si>
  <si>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</si>
  <si>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</si>
  <si>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</si>
  <si>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</si>
  <si>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</si>
  <si>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</si>
  <si>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</si>
  <si>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</si>
  <si>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</si>
  <si>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</si>
  <si>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</si>
  <si>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</si>
  <si>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</si>
  <si>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</si>
  <si>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</si>
  <si>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</si>
  <si>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</si>
  <si>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</si>
  <si>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</si>
  <si>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</si>
  <si>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</si>
  <si>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</si>
  <si>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</si>
  <si>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</si>
  <si>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</si>
  <si>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</si>
  <si>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</si>
  <si>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</si>
  <si>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</si>
  <si>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</si>
  <si>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</si>
  <si>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</si>
  <si>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</si>
  <si>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</si>
  <si>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</si>
  <si>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</si>
  <si>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</si>
  <si>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</si>
  <si>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</si>
  <si>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</si>
  <si>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</si>
  <si>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</si>
  <si>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</si>
  <si>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</si>
  <si>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</si>
  <si>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</si>
  <si>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</si>
  <si>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</si>
  <si>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</si>
  <si>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</si>
  <si>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</si>
  <si>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</si>
  <si>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</si>
  <si>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</si>
  <si>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</si>
  <si>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</si>
  <si>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</si>
  <si>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</si>
  <si>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</si>
  <si>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</si>
  <si>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</si>
  <si>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</si>
  <si>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</si>
  <si>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</si>
  <si>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</si>
  <si>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</si>
  <si>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</si>
  <si>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</si>
  <si>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</si>
  <si>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</si>
  <si>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</si>
  <si>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</si>
  <si>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</si>
  <si>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</si>
  <si>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</si>
  <si>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</si>
  <si>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</si>
  <si>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</si>
  <si>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</si>
  <si>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</si>
  <si>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</si>
  <si>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</si>
  <si>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</si>
  <si>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</si>
  <si>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</si>
  <si>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</si>
  <si>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</si>
  <si>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</si>
  <si>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</si>
  <si>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</si>
  <si>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</si>
  <si>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</si>
  <si>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</si>
  <si>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</si>
  <si>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</si>
  <si>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</si>
  <si>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</si>
  <si>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</si>
  <si>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</si>
  <si>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</si>
  <si>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</si>
  <si>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</si>
  <si>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</si>
  <si>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</si>
  <si>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</si>
  <si>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</si>
  <si>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</si>
  <si>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</si>
  <si>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</si>
  <si>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</si>
  <si>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</si>
  <si>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</si>
  <si>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</si>
  <si>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</si>
  <si>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</si>
  <si>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</si>
  <si>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</si>
  <si>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</si>
  <si>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</si>
  <si>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</si>
  <si>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</si>
  <si>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</si>
  <si>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</si>
  <si>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</si>
  <si>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</si>
  <si>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</si>
  <si>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</si>
  <si>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</si>
  <si>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</si>
  <si>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</si>
  <si>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</si>
  <si>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</si>
  <si>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</si>
  <si>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</si>
  <si>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</si>
  <si>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</si>
  <si>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</si>
  <si>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</si>
  <si>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</si>
  <si>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</si>
  <si>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</si>
  <si>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</si>
  <si>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</si>
  <si>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</si>
  <si>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</si>
  <si>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</si>
  <si>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</si>
  <si>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</si>
  <si>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</si>
  <si>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</si>
  <si>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</si>
  <si>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</si>
  <si>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</si>
  <si>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</si>
  <si>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</si>
  <si>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</si>
  <si>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</si>
  <si>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</si>
  <si>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</si>
  <si>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</si>
  <si>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</si>
  <si>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</si>
  <si>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</si>
  <si>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</si>
  <si>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</si>
  <si>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</si>
  <si>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</si>
  <si>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</si>
  <si>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</si>
  <si>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</si>
  <si>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</si>
  <si>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</si>
  <si>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</si>
  <si>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</si>
  <si>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</si>
  <si>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</si>
  <si>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</si>
  <si>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</si>
  <si>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</si>
  <si>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</si>
  <si>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</si>
  <si>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</si>
  <si>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</si>
  <si>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</si>
  <si>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</si>
  <si>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</si>
  <si>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</si>
  <si>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</si>
  <si>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</si>
  <si>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</si>
  <si>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</si>
  <si>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</si>
  <si>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</si>
  <si>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</si>
  <si>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</si>
  <si>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</si>
  <si>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</si>
  <si>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</si>
  <si>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</si>
  <si>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</si>
  <si>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</si>
  <si>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</si>
  <si>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</si>
  <si>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</si>
  <si>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</si>
  <si>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</si>
  <si>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</si>
  <si>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</si>
  <si>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</si>
  <si>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</si>
  <si>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</si>
  <si>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</si>
  <si>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</si>
  <si>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</si>
  <si>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</si>
  <si>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</si>
  <si>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</si>
  <si>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</si>
  <si>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</si>
  <si>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</si>
  <si>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</si>
  <si>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</si>
  <si>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</si>
  <si>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</si>
  <si>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</si>
  <si>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</si>
  <si>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</si>
  <si>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</si>
  <si>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</si>
  <si>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</si>
  <si>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</si>
  <si>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</si>
  <si>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</si>
  <si>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</si>
  <si>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</si>
  <si>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</si>
  <si>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</si>
  <si>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</si>
  <si>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</si>
  <si>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</si>
  <si>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</si>
  <si>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</si>
  <si>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</si>
  <si>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</si>
  <si>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</si>
  <si>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</si>
  <si>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</si>
  <si>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</si>
  <si>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</si>
  <si>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</si>
  <si>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</si>
  <si>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</si>
  <si>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</si>
  <si>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</si>
  <si>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</si>
  <si>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</si>
  <si>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</si>
  <si>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</si>
  <si>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</si>
  <si>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</si>
  <si>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</si>
  <si>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</si>
  <si>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</si>
  <si>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</si>
  <si>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</si>
  <si>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</si>
  <si>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</si>
  <si>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</si>
  <si>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</si>
  <si>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</si>
  <si>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</si>
  <si>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</si>
  <si>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</si>
  <si>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</si>
  <si>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</si>
  <si>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</si>
  <si>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</si>
  <si>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</si>
  <si>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</si>
  <si>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</si>
  <si>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</si>
  <si>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</si>
  <si>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</si>
  <si>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</si>
  <si>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</si>
  <si>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</si>
  <si>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</si>
  <si>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</si>
  <si>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</si>
  <si>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</si>
  <si>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</si>
  <si>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</si>
  <si>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</si>
  <si>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</si>
  <si>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</si>
  <si>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</si>
  <si>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</si>
  <si>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</si>
  <si>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</si>
  <si>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</si>
  <si>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</si>
  <si>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</si>
  <si>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</si>
  <si>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</si>
  <si>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</si>
  <si>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</si>
  <si>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</si>
  <si>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</si>
  <si>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</si>
  <si>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</si>
  <si>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</si>
  <si>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</si>
  <si>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</si>
  <si>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</si>
  <si>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</si>
  <si>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</si>
  <si>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</si>
  <si>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</si>
  <si>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</si>
  <si>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</si>
  <si>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</si>
  <si>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</si>
  <si>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</si>
  <si>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</si>
  <si>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</si>
  <si>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</si>
  <si>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</si>
  <si>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</si>
  <si>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</si>
  <si>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</si>
  <si>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</si>
  <si>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</si>
  <si>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</si>
  <si>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</si>
  <si>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</si>
  <si>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</si>
  <si>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</si>
  <si>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</si>
  <si>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</si>
  <si>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</si>
  <si>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</si>
  <si>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</si>
  <si>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</si>
  <si>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</si>
  <si>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</si>
  <si>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</si>
  <si>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</si>
  <si>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</si>
  <si>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</si>
  <si>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</si>
  <si>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</si>
  <si>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</si>
  <si>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</si>
  <si>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</si>
  <si>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</si>
  <si>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</si>
  <si>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</si>
  <si>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</si>
  <si>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</si>
  <si>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</si>
  <si>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</si>
  <si>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</si>
  <si>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</si>
  <si>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</si>
  <si>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</si>
  <si>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</si>
  <si>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</si>
  <si>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</si>
  <si>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</si>
  <si>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</si>
  <si>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</si>
  <si>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</si>
  <si>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</si>
  <si>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</si>
  <si>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</si>
  <si>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</si>
  <si>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</si>
  <si>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</si>
  <si>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</si>
  <si>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</si>
  <si>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</si>
  <si>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</si>
  <si>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</si>
  <si>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</si>
  <si>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</si>
  <si>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</si>
  <si>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</si>
  <si>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</si>
  <si>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</si>
  <si>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</si>
  <si>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</si>
  <si>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</si>
  <si>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</si>
  <si>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</si>
  <si>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</si>
  <si>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</si>
  <si>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</si>
  <si>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</si>
  <si>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</si>
  <si>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</si>
  <si>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</si>
  <si>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</si>
  <si>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</si>
  <si>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</si>
  <si>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</si>
  <si>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</si>
  <si>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</si>
  <si>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</si>
  <si>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</si>
  <si>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</si>
  <si>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</si>
  <si>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</si>
  <si>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</si>
  <si>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</si>
  <si>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</si>
  <si>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</si>
  <si>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</si>
  <si>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</si>
  <si>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</si>
  <si>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</si>
  <si>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</si>
  <si>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</si>
  <si>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</si>
  <si>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</si>
  <si>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</si>
  <si>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</si>
  <si>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</si>
  <si>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</si>
  <si>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</si>
  <si>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</si>
  <si>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</si>
  <si>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</si>
  <si>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</si>
  <si>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</si>
  <si>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</si>
  <si>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</si>
  <si>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</si>
  <si>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</si>
  <si>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</si>
  <si>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</si>
  <si>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</si>
  <si>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</si>
  <si>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</si>
  <si>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</si>
  <si>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</si>
  <si>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</si>
  <si>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</si>
  <si>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</si>
  <si>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</si>
  <si>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</si>
  <si>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</si>
  <si>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</si>
  <si>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</si>
  <si>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</si>
  <si>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</si>
  <si>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</si>
  <si>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</si>
  <si>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</si>
  <si>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</si>
  <si>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</si>
  <si>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</si>
  <si>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</si>
  <si>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</si>
  <si>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</si>
  <si>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</si>
  <si>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</si>
  <si>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</si>
  <si>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</si>
  <si>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</si>
  <si>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</si>
  <si>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</si>
  <si>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</si>
  <si>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</si>
  <si>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</si>
  <si>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</si>
  <si>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</si>
  <si>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</si>
  <si>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</si>
  <si>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</si>
  <si>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</si>
  <si>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</si>
  <si>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</si>
  <si>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</si>
  <si>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</si>
  <si>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</si>
  <si>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</si>
  <si>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</si>
  <si>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</si>
  <si>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</si>
  <si>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</si>
  <si>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</si>
  <si>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</si>
  <si>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</si>
  <si>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</si>
  <si>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</si>
  <si>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</si>
  <si>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</si>
  <si>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</si>
  <si>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</si>
  <si>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</si>
  <si>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</si>
  <si>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</si>
  <si>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</si>
  <si>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</si>
  <si>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</si>
  <si>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</si>
  <si>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</si>
  <si>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</si>
  <si>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</si>
  <si>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</si>
  <si>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</si>
  <si>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</si>
  <si>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</si>
  <si>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</si>
  <si>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</si>
  <si>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</si>
  <si>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</si>
  <si>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</si>
  <si>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</si>
  <si>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</si>
  <si>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</si>
  <si>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</si>
  <si>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</si>
  <si>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</si>
  <si>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</si>
  <si>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</si>
  <si>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</si>
  <si>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</si>
  <si>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</si>
  <si>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</si>
  <si>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</si>
  <si>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</si>
  <si>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</si>
  <si>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</si>
  <si>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</si>
  <si>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</si>
  <si>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</si>
  <si>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</si>
  <si>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</si>
  <si>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</si>
  <si>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</si>
  <si>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</si>
  <si>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</si>
  <si>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</si>
  <si>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</si>
  <si>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</si>
  <si>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</si>
  <si>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</si>
  <si>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</si>
  <si>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</si>
  <si>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</si>
  <si>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</si>
  <si>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</si>
  <si>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</si>
  <si>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</si>
  <si>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</si>
  <si>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</si>
  <si>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</si>
  <si>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</si>
  <si>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</si>
  <si>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</si>
  <si>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</si>
  <si>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</si>
  <si>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</si>
  <si>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</si>
  <si>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</si>
  <si>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</si>
  <si>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</si>
  <si>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</si>
  <si>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</si>
  <si>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</si>
  <si>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</si>
  <si>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</si>
  <si>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</si>
  <si>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</si>
  <si>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</si>
  <si>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</si>
  <si>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</si>
  <si>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</si>
  <si>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</si>
  <si>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</si>
  <si>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</si>
  <si>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</si>
  <si>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</si>
  <si>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</si>
  <si>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</si>
  <si>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</si>
  <si>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</si>
  <si>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</si>
  <si>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</si>
  <si>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</si>
  <si>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</si>
  <si>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</si>
  <si>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</si>
  <si>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</si>
  <si>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</si>
  <si>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</si>
  <si>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</si>
  <si>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</si>
  <si>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</si>
  <si>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</si>
  <si>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</si>
  <si>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</si>
  <si>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</si>
  <si>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</si>
  <si>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</si>
  <si>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</si>
  <si>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</si>
  <si>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</si>
  <si>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</si>
  <si>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</si>
  <si>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</si>
  <si>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</si>
  <si>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</si>
  <si>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</si>
  <si>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</si>
  <si>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</si>
  <si>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</si>
  <si>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</si>
  <si>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</si>
  <si>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</si>
  <si>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</si>
  <si>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</si>
  <si>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</si>
  <si>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</si>
  <si>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</si>
  <si>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</si>
  <si>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</si>
  <si>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</si>
  <si>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</si>
  <si>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</si>
  <si>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</si>
  <si>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</si>
  <si>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</si>
  <si>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</si>
  <si>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</si>
  <si>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</si>
  <si>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</si>
  <si>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</si>
  <si>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</si>
  <si>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</si>
  <si>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</si>
  <si>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</si>
  <si>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</si>
  <si>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</si>
  <si>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</si>
  <si>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</si>
  <si>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</si>
  <si>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</si>
  <si>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</si>
  <si>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</si>
  <si>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</si>
  <si>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</si>
  <si>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</si>
  <si>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</si>
  <si>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</si>
  <si>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</si>
  <si>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</si>
  <si>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</si>
  <si>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</si>
  <si>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</si>
  <si>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</si>
  <si>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</si>
  <si>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</si>
  <si>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</si>
  <si>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</si>
  <si>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</si>
  <si>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</si>
  <si>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</si>
  <si>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</si>
  <si>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</si>
  <si>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</si>
  <si>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</si>
  <si>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</si>
  <si>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</si>
  <si>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</si>
  <si>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</si>
  <si>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</si>
  <si>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</si>
  <si>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</si>
  <si>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</si>
  <si>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</si>
  <si>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</si>
  <si>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</si>
  <si>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</si>
  <si>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</si>
  <si>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</si>
  <si>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</si>
  <si>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</si>
  <si>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</si>
  <si>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</si>
  <si>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</si>
  <si>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</si>
  <si>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</si>
  <si>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</si>
  <si>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</si>
  <si>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</si>
  <si>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</si>
  <si>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</si>
  <si>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</si>
  <si>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</si>
  <si>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</si>
  <si>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</si>
  <si>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</si>
  <si>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</si>
  <si>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</si>
  <si>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</si>
  <si>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</si>
  <si>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</si>
  <si>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</si>
  <si>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</si>
  <si>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</si>
  <si>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</si>
  <si>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</si>
  <si>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</si>
  <si>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</si>
  <si>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</si>
  <si>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</si>
  <si>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</si>
  <si>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</si>
  <si>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</si>
  <si>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</si>
  <si>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</si>
  <si>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</si>
  <si>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</si>
  <si>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</si>
  <si>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</si>
  <si>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</si>
  <si>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</si>
  <si>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</si>
  <si>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</si>
  <si>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</si>
  <si>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</si>
  <si>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</si>
  <si>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</si>
  <si>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</si>
  <si>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</si>
  <si>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</si>
  <si>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</si>
  <si>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</si>
  <si>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</si>
  <si>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</si>
  <si>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</si>
  <si>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</si>
  <si>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</si>
  <si>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</si>
  <si>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</si>
  <si>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</si>
  <si>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</si>
  <si>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</si>
  <si>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</si>
  <si>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</si>
  <si>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</si>
  <si>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</si>
  <si>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</si>
  <si>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</si>
  <si>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</si>
  <si>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</si>
  <si>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</si>
  <si>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</si>
  <si>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</si>
  <si>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</si>
  <si>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</si>
  <si>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</si>
  <si>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</si>
  <si>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</si>
  <si>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</si>
  <si>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</si>
  <si>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</si>
  <si>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</si>
  <si>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</si>
  <si>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</si>
  <si>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</si>
  <si>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</si>
  <si>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</si>
  <si>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</si>
  <si>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</si>
  <si>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</si>
  <si>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</si>
  <si>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</si>
  <si>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</si>
  <si>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</si>
  <si>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</si>
  <si>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</si>
  <si>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</si>
  <si>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</si>
  <si>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</si>
  <si>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</si>
  <si>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</si>
  <si>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</si>
  <si>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</si>
  <si>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</si>
  <si>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</si>
  <si>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</si>
  <si>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</si>
  <si>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</si>
  <si>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</si>
  <si>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</si>
  <si>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</si>
  <si>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</si>
  <si>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</si>
  <si>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</si>
  <si>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</si>
  <si>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</si>
  <si>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</si>
  <si>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</si>
  <si>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</si>
  <si>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</si>
  <si>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</si>
  <si>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</si>
  <si>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</si>
  <si>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</si>
  <si>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</si>
  <si>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</si>
  <si>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</si>
  <si>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</si>
  <si>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</si>
  <si>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</si>
  <si>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</si>
  <si>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</si>
  <si>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</si>
  <si>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</si>
  <si>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</si>
  <si>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</si>
  <si>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</si>
  <si>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</si>
  <si>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</si>
  <si>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</si>
  <si>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</si>
  <si>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</si>
  <si>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</si>
  <si>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</si>
  <si>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</si>
  <si>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</si>
  <si>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</si>
  <si>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</si>
  <si>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</si>
  <si>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</si>
  <si>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</si>
  <si>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</si>
  <si>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</si>
  <si>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</si>
  <si>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</si>
  <si>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</si>
  <si>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</si>
  <si>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</si>
  <si>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</si>
  <si>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</si>
  <si>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</si>
  <si>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</si>
  <si>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</si>
  <si>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</si>
  <si>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</si>
  <si>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</si>
  <si>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</si>
  <si>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</si>
  <si>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</si>
  <si>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</si>
  <si>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</si>
  <si>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</si>
  <si>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</si>
  <si>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</si>
  <si>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</si>
  <si>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</si>
  <si>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</si>
  <si>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</si>
  <si>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</si>
  <si>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</si>
  <si>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</si>
  <si>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</si>
  <si>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</si>
  <si>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</si>
  <si>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</si>
  <si>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</si>
  <si>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</si>
  <si>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</si>
  <si>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</si>
  <si>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</si>
  <si>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</si>
  <si>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</si>
  <si>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</si>
  <si>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</si>
  <si>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</si>
  <si>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</si>
  <si>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</si>
  <si>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</si>
  <si>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</si>
  <si>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</si>
  <si>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</si>
  <si>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</si>
  <si>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</si>
  <si>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</si>
  <si>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</si>
  <si>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</si>
  <si>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</si>
  <si>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</si>
  <si>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</si>
  <si>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</si>
  <si>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</si>
  <si>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</si>
  <si>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</si>
  <si>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</si>
  <si>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</si>
  <si>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</si>
  <si>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</si>
  <si>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</si>
  <si>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</si>
  <si>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</si>
  <si>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</si>
  <si>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</si>
  <si>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</si>
  <si>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</si>
  <si>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</si>
  <si>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</si>
  <si>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</si>
  <si>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</si>
  <si>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</si>
  <si>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</si>
  <si>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</si>
  <si>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</si>
  <si>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</si>
  <si>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</si>
  <si>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</si>
  <si>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</si>
  <si>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</si>
  <si>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</si>
  <si>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</si>
  <si>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</si>
  <si>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</si>
  <si>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</si>
  <si>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</si>
  <si>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</si>
  <si>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</si>
  <si>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</si>
  <si>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</si>
  <si>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</si>
  <si>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</si>
  <si>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</si>
  <si>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</si>
  <si>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</si>
  <si>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</si>
  <si>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</si>
  <si>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</si>
  <si>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</si>
  <si>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</si>
  <si>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</si>
  <si>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</si>
  <si>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</si>
  <si>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</si>
  <si>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</si>
  <si>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</si>
  <si>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</si>
  <si>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</si>
  <si>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</si>
  <si>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</si>
  <si>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</si>
  <si>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</si>
  <si>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</si>
  <si>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</si>
  <si>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</si>
  <si>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</si>
  <si>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</si>
  <si>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</si>
  <si>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</si>
  <si>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</si>
  <si>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</si>
  <si>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</si>
  <si>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</si>
  <si>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</si>
  <si>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</si>
  <si>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</si>
  <si>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</si>
  <si>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</si>
  <si>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</si>
  <si>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</si>
  <si>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</si>
  <si>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</si>
  <si>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</si>
  <si>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</si>
  <si>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</si>
  <si>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</si>
  <si>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</si>
  <si>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</si>
  <si>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</si>
  <si>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</si>
  <si>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</si>
  <si>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</si>
  <si>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</si>
  <si>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</si>
  <si>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</si>
  <si>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</si>
  <si>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</si>
  <si>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</si>
  <si>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</si>
  <si>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</si>
  <si>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</si>
  <si>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</si>
  <si>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</si>
  <si>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</si>
  <si>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</si>
  <si>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</si>
  <si>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</si>
  <si>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</si>
  <si>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</si>
  <si>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</si>
  <si>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</si>
  <si>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</si>
  <si>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</si>
  <si>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</si>
  <si>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</si>
  <si>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</si>
  <si>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</si>
  <si>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</si>
  <si>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</si>
  <si>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</si>
  <si>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</si>
  <si>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</si>
  <si>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</si>
  <si>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</si>
  <si>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</si>
  <si>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</si>
  <si>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</si>
  <si>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</si>
  <si>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</si>
  <si>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</si>
  <si>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</si>
  <si>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</si>
  <si>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</si>
  <si>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</si>
  <si>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</si>
  <si>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</si>
  <si>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</si>
  <si>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</si>
  <si>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</si>
  <si>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</si>
  <si>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</si>
  <si>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</si>
  <si>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</si>
  <si>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</si>
  <si>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</si>
  <si>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</si>
  <si>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</si>
  <si>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</si>
  <si>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</si>
  <si>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</si>
  <si>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</si>
  <si>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</si>
  <si>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</si>
  <si>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</si>
  <si>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</si>
  <si>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</si>
  <si>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</si>
  <si>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</si>
  <si>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</si>
  <si>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</si>
  <si>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</si>
  <si>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</si>
  <si>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</si>
  <si>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</si>
  <si>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</si>
  <si>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</si>
  <si>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</si>
  <si>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</si>
  <si>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</si>
  <si>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</si>
  <si>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</si>
  <si>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</si>
  <si>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</si>
  <si>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</si>
  <si>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</si>
  <si>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</si>
  <si>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</si>
  <si>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</si>
  <si>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</si>
  <si>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</si>
  <si>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</si>
  <si>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</si>
  <si>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</si>
  <si>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</si>
  <si>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</si>
  <si>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</si>
  <si>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</si>
  <si>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</si>
  <si>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</si>
  <si>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</si>
  <si>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</si>
  <si>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</si>
  <si>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</si>
  <si>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</si>
  <si>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</si>
  <si>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</si>
  <si>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</si>
  <si>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</si>
  <si>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</si>
  <si>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</si>
  <si>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</si>
  <si>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</si>
  <si>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</si>
  <si>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</si>
  <si>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</si>
  <si>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</si>
  <si>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</si>
  <si>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</si>
  <si>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</si>
  <si>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</si>
  <si>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</si>
  <si>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</si>
  <si>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</si>
  <si>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</si>
  <si>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</si>
  <si>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</si>
  <si>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</si>
  <si>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</si>
  <si>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</si>
  <si>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</si>
  <si>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</si>
  <si>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</si>
  <si>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</si>
  <si>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</si>
  <si>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</si>
  <si>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</si>
  <si>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</si>
  <si>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</si>
  <si>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</si>
  <si>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</si>
  <si>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</si>
  <si>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</si>
  <si>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</si>
  <si>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</si>
  <si>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</si>
  <si>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</si>
  <si>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</si>
  <si>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</si>
  <si>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</si>
  <si>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</si>
  <si>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</si>
  <si>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</si>
  <si>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</si>
  <si>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</si>
  <si>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</si>
  <si>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</si>
  <si>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</si>
  <si>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</si>
  <si>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</si>
  <si>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</si>
  <si>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</si>
  <si>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</si>
  <si>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</si>
  <si>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</si>
  <si>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</si>
  <si>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</si>
  <si>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</si>
  <si>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</si>
  <si>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</si>
  <si>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</si>
  <si>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</si>
  <si>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</si>
  <si>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</si>
  <si>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</si>
  <si>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</si>
  <si>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</si>
  <si>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</si>
  <si>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</si>
  <si>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</si>
  <si>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</si>
  <si>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</si>
  <si>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</si>
  <si>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</si>
  <si>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</si>
  <si>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</si>
  <si>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</si>
  <si>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</si>
  <si>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</si>
  <si>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</si>
  <si>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</si>
  <si>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</si>
  <si>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</si>
  <si>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</si>
  <si>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</si>
  <si>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</si>
  <si>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</si>
  <si>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</si>
  <si>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</si>
  <si>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</si>
  <si>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</si>
  <si>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</si>
  <si>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</si>
  <si>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</si>
  <si>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</si>
  <si>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</si>
  <si>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</si>
  <si>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</si>
  <si>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</si>
  <si>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</si>
  <si>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</si>
  <si>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</si>
  <si>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</si>
  <si>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</si>
  <si>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</si>
  <si>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</si>
  <si>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</si>
  <si>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</si>
  <si>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</si>
  <si>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</si>
  <si>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</si>
  <si>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</si>
  <si>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</si>
  <si>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</si>
  <si>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</si>
  <si>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</si>
  <si>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</si>
  <si>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</si>
  <si>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</si>
  <si>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</si>
  <si>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</si>
  <si>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</si>
  <si>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</si>
  <si>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</si>
  <si>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</si>
  <si>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</si>
  <si>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</si>
  <si>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</si>
  <si>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</si>
  <si>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</si>
  <si>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</si>
  <si>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</si>
  <si>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</si>
  <si>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</si>
  <si>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</si>
  <si>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</si>
  <si>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</si>
  <si>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</si>
  <si>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</si>
  <si>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</si>
  <si>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</si>
  <si>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</si>
  <si>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</si>
  <si>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</si>
  <si>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</si>
  <si>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</si>
  <si>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</si>
  <si>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</si>
  <si>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</si>
  <si>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</si>
  <si>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</si>
  <si>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</si>
  <si>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</si>
  <si>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</si>
  <si>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</si>
  <si>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</si>
  <si>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</si>
  <si>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</si>
  <si>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</si>
  <si>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</si>
  <si>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</si>
  <si>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</si>
  <si>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</si>
  <si>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</si>
  <si>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</si>
  <si>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</si>
  <si>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</si>
  <si>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</si>
  <si>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</si>
  <si>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</si>
  <si>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</si>
  <si>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</si>
  <si>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</si>
  <si>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</si>
  <si>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</si>
  <si>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</si>
  <si>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</si>
  <si>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</si>
  <si>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</si>
  <si>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</si>
  <si>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</si>
  <si>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</si>
  <si>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</si>
  <si>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</si>
  <si>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</si>
  <si>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</si>
  <si>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</si>
  <si>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</si>
  <si>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</si>
  <si>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</si>
  <si>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</si>
  <si>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</si>
  <si>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</si>
  <si>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</si>
  <si>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</si>
  <si>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</si>
  <si>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</si>
  <si>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</si>
  <si>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</si>
  <si>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</si>
  <si>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</si>
  <si>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</si>
  <si>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</si>
  <si>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</si>
  <si>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</si>
  <si>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</si>
  <si>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</si>
  <si>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</si>
  <si>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</si>
  <si>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</si>
  <si>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</si>
  <si>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</si>
  <si>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</si>
  <si>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</si>
  <si>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</si>
  <si>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</si>
  <si>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</si>
  <si>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</si>
  <si>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</si>
  <si>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</si>
  <si>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</si>
  <si>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</si>
  <si>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</si>
  <si>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</si>
  <si>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</si>
  <si>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</si>
  <si>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</si>
  <si>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</si>
  <si>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</si>
  <si>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</si>
  <si>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</si>
  <si>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</si>
  <si>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</si>
  <si>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</si>
  <si>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</si>
  <si>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</si>
  <si>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</si>
  <si>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</si>
  <si>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</si>
  <si>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</si>
  <si>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</si>
  <si>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</si>
  <si>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</si>
  <si>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</si>
  <si>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</si>
  <si>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</si>
  <si>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</si>
  <si>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</si>
  <si>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</si>
  <si>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</si>
  <si>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</si>
  <si>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</si>
  <si>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</si>
  <si>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</si>
  <si>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</si>
  <si>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</si>
  <si>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</si>
  <si>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</si>
  <si>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</si>
  <si>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</si>
  <si>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</si>
  <si>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</si>
  <si>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</si>
  <si>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</si>
  <si>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</si>
  <si>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</si>
  <si>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</si>
  <si>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</si>
  <si>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</si>
  <si>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</si>
  <si>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</si>
  <si>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</si>
  <si>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</si>
  <si>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</si>
  <si>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</si>
  <si>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</si>
  <si>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</si>
  <si>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</si>
  <si>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</si>
  <si>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</si>
  <si>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</si>
  <si>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</si>
  <si>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</si>
  <si>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</si>
  <si>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</si>
  <si>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</si>
  <si>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</si>
  <si>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</si>
  <si>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</si>
  <si>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</si>
  <si>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</si>
  <si>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</si>
  <si>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</si>
  <si>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</si>
  <si>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</si>
  <si>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</si>
  <si>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</si>
  <si>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</si>
  <si>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</si>
  <si>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</si>
  <si>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</si>
  <si>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</si>
  <si>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</si>
  <si>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</si>
  <si>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</si>
  <si>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</si>
  <si>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</si>
  <si>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</si>
  <si>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</si>
  <si>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</si>
  <si>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</si>
  <si>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</si>
  <si>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</si>
  <si>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</si>
  <si>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</si>
  <si>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</si>
  <si>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</si>
  <si>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</si>
  <si>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</si>
  <si>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</si>
  <si>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</si>
  <si>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</si>
  <si>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</si>
  <si>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</si>
  <si>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</si>
  <si>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</si>
  <si>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</si>
  <si>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</si>
  <si>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</si>
  <si>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</si>
  <si>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</si>
  <si>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</si>
  <si>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</si>
  <si>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</si>
  <si>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</si>
  <si>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</si>
  <si>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</si>
  <si>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</si>
  <si>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</si>
  <si>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</si>
  <si>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</si>
  <si>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</si>
  <si>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</si>
  <si>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</si>
  <si>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</si>
  <si>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</si>
  <si>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</si>
  <si>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</si>
  <si>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</si>
  <si>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</si>
  <si>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</si>
  <si>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</si>
  <si>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</si>
  <si>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</si>
  <si>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</si>
  <si>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</si>
  <si>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</si>
  <si>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</si>
  <si>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</si>
  <si>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</si>
  <si>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</si>
  <si>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</si>
  <si>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</si>
  <si>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</si>
  <si>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</si>
  <si>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</si>
  <si>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</si>
  <si>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</si>
  <si>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</si>
  <si>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</si>
  <si>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</si>
  <si>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</si>
  <si>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</si>
  <si>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</si>
  <si>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</si>
  <si>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</si>
  <si>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</si>
  <si>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</si>
  <si>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</si>
  <si>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</si>
  <si>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</si>
  <si>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</si>
  <si>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</si>
  <si>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</si>
  <si>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</si>
  <si>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</si>
  <si>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</si>
  <si>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</si>
  <si>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</si>
  <si>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</si>
  <si>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</si>
  <si>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</si>
  <si>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</si>
  <si>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</si>
  <si>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</si>
  <si>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</si>
  <si>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</si>
  <si>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</si>
  <si>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</si>
  <si>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</si>
  <si>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</si>
  <si>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</si>
  <si>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</si>
  <si>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</si>
  <si>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</si>
  <si>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</si>
  <si>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</si>
  <si>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</si>
  <si>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</si>
  <si>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</si>
  <si>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</si>
  <si>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</si>
  <si>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</si>
  <si>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</si>
  <si>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</si>
  <si>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</si>
  <si>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</si>
  <si>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</si>
  <si>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</si>
  <si>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</si>
  <si>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</si>
  <si>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</si>
  <si>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</si>
  <si>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</si>
  <si>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</si>
  <si>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</si>
  <si>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</si>
  <si>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</si>
  <si>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</si>
  <si>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</si>
  <si>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</si>
  <si>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</si>
  <si>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</si>
  <si>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</si>
  <si>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</si>
  <si>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</si>
  <si>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</si>
  <si>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</si>
  <si>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</si>
  <si>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</si>
  <si>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</si>
  <si>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</si>
  <si>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</si>
  <si>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</si>
  <si>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</si>
  <si>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</si>
  <si>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</si>
  <si>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</si>
  <si>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</si>
  <si>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</si>
  <si>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</si>
  <si>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</si>
  <si>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</si>
  <si>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</si>
  <si>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</si>
  <si>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</si>
  <si>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</si>
  <si>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</si>
  <si>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</si>
  <si>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</si>
  <si>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</si>
  <si>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</si>
  <si>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</si>
  <si>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</si>
  <si>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</si>
  <si>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</si>
  <si>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</si>
  <si>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</si>
  <si>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</si>
  <si>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</si>
  <si>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</si>
  <si>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</si>
  <si>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</si>
  <si>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</si>
  <si>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</si>
  <si>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</si>
  <si>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</si>
  <si>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</si>
  <si>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</si>
  <si>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</si>
  <si>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</si>
  <si>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</si>
  <si>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</si>
  <si>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</si>
  <si>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</si>
  <si>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</si>
  <si>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</si>
  <si>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</si>
  <si>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</si>
  <si>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</si>
  <si>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</si>
  <si>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</si>
  <si>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</si>
  <si>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</si>
  <si>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</si>
  <si>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</si>
  <si>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</si>
  <si>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</si>
  <si>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</si>
  <si>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</si>
  <si>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</si>
  <si>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</si>
  <si>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</si>
  <si>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</si>
  <si>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</si>
  <si>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</si>
  <si>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</si>
  <si>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</si>
  <si>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</si>
  <si>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</si>
  <si>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</si>
  <si>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</si>
  <si>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</si>
  <si>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</si>
  <si>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</si>
  <si>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</si>
  <si>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</si>
  <si>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</si>
  <si>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</si>
  <si>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</si>
  <si>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</si>
  <si>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</si>
  <si>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</si>
  <si>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</si>
  <si>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</si>
  <si>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</si>
  <si>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</si>
  <si>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</si>
  <si>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</si>
  <si>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</si>
  <si>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</si>
  <si>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</si>
  <si>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</si>
  <si>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</si>
  <si>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</si>
  <si>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</si>
  <si>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</si>
  <si>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</si>
  <si>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</si>
  <si>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</si>
  <si>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</si>
  <si>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</si>
  <si>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</si>
  <si>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</si>
  <si>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</si>
  <si>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</si>
  <si>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</si>
  <si>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</si>
  <si>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</si>
  <si>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</si>
  <si>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</si>
  <si>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</si>
  <si>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</si>
  <si>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</si>
  <si>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</si>
  <si>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</si>
  <si>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</si>
  <si>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</si>
  <si>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</si>
  <si>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</si>
  <si>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</si>
  <si>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</si>
  <si>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</si>
  <si>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</si>
  <si>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</si>
  <si>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</si>
  <si>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</si>
  <si>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</si>
  <si>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</si>
  <si>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</si>
  <si>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</si>
  <si>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</si>
  <si>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</si>
  <si>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</si>
  <si>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</si>
  <si>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</si>
  <si>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</si>
  <si>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</si>
  <si>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</si>
  <si>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</si>
  <si>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</si>
  <si>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</si>
  <si>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</si>
  <si>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</si>
  <si>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</si>
  <si>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</si>
  <si>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</si>
  <si>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</si>
  <si>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</si>
  <si>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</si>
  <si>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</si>
  <si>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</si>
  <si>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</si>
  <si>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</si>
  <si>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</si>
  <si>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</si>
  <si>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</si>
  <si>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</si>
  <si>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</si>
  <si>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</si>
  <si>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</si>
  <si>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</si>
  <si>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</si>
  <si>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</si>
  <si>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</si>
  <si>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</si>
  <si>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</si>
  <si>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</si>
  <si>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</si>
  <si>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</si>
  <si>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</si>
  <si>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</si>
  <si>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</si>
  <si>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</si>
  <si>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</si>
  <si>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</si>
  <si>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</si>
  <si>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</si>
  <si>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</si>
  <si>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</si>
  <si>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</si>
  <si>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</si>
  <si>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</si>
  <si>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</si>
  <si>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</si>
  <si>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</si>
  <si>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</si>
  <si>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</si>
  <si>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</si>
  <si>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</si>
  <si>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</si>
  <si>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</si>
  <si>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</si>
  <si>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</si>
  <si>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</si>
  <si>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</si>
  <si>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</si>
  <si>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</si>
  <si>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</si>
  <si>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</si>
  <si>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</si>
  <si>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</si>
  <si>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</si>
  <si>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</si>
  <si>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</si>
  <si>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</si>
  <si>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</si>
  <si>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</si>
  <si>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</si>
  <si>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</si>
  <si>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</si>
  <si>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</si>
  <si>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</si>
  <si>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</si>
  <si>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</si>
  <si>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</si>
  <si>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</si>
  <si>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</si>
  <si>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</si>
  <si>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</si>
  <si>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</si>
  <si>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</si>
  <si>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</si>
  <si>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</si>
  <si>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</si>
  <si>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</si>
  <si>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</si>
  <si>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</si>
  <si>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</si>
  <si>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</si>
  <si>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</si>
  <si>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</si>
  <si>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</si>
  <si>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</si>
  <si>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</si>
  <si>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</si>
  <si>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</si>
  <si>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</si>
  <si>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</si>
  <si>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</si>
  <si>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</si>
  <si>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</si>
  <si>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</si>
  <si>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</si>
  <si>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</si>
  <si>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</si>
  <si>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</si>
  <si>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</si>
  <si>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</si>
  <si>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</si>
  <si>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</si>
  <si>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</si>
  <si>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</si>
  <si>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</si>
  <si>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</si>
  <si>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</si>
  <si>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</si>
  <si>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</si>
  <si>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</si>
  <si>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</si>
  <si>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</si>
  <si>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</si>
  <si>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</si>
  <si>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</si>
  <si>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</si>
  <si>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</si>
  <si>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</si>
  <si>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</si>
  <si>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</si>
  <si>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</si>
  <si>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</si>
  <si>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</si>
  <si>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</si>
  <si>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</si>
  <si>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</si>
  <si>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</si>
  <si>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</si>
  <si>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</si>
  <si>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</si>
  <si>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</si>
  <si>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</si>
  <si>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</si>
  <si>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</si>
  <si>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</si>
  <si>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</si>
  <si>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</si>
  <si>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</si>
  <si>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</si>
  <si>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</si>
  <si>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</si>
  <si>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</si>
  <si>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</si>
  <si>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</si>
  <si>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</si>
  <si>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</si>
  <si>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</si>
  <si>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</si>
  <si>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</si>
  <si>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</si>
  <si>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</si>
  <si>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</si>
  <si>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</si>
  <si>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</si>
  <si>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</si>
  <si>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</si>
  <si>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</si>
  <si>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</si>
  <si>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</si>
  <si>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</si>
  <si>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</si>
  <si>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</si>
  <si>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</si>
  <si>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</si>
  <si>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</si>
  <si>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</si>
  <si>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</si>
  <si>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</si>
  <si>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</si>
  <si>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</si>
  <si>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</si>
  <si>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</si>
  <si>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</si>
  <si>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</si>
  <si>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</si>
  <si>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</si>
  <si>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</si>
  <si>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</si>
  <si>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</si>
  <si>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</si>
  <si>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</si>
  <si>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</si>
  <si>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</si>
  <si>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</si>
  <si>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</si>
  <si>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</si>
  <si>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</si>
  <si>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</si>
  <si>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</si>
  <si>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</si>
  <si>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</si>
  <si>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</si>
  <si>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</si>
  <si>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</si>
  <si>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</si>
  <si>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</si>
  <si>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</si>
  <si>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</si>
  <si>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</si>
  <si>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</si>
  <si>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</si>
  <si>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</si>
  <si>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</si>
  <si>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</si>
  <si>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</si>
  <si>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</si>
  <si>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</si>
  <si>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</si>
  <si>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</si>
  <si>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</si>
  <si>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</si>
  <si>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</si>
  <si>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</si>
  <si>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</si>
  <si>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</si>
  <si>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</si>
  <si>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</si>
  <si>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</si>
  <si>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</si>
  <si>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</si>
  <si>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</si>
  <si>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</si>
  <si>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</si>
  <si>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</si>
  <si>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</si>
  <si>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</si>
  <si>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</si>
  <si>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</si>
  <si>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</si>
  <si>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</si>
  <si>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</si>
  <si>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</si>
  <si>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</si>
  <si>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</si>
  <si>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</si>
  <si>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</si>
  <si>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</si>
  <si>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</si>
  <si>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</si>
  <si>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</si>
  <si>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</si>
  <si>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</si>
  <si>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</si>
  <si>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</si>
  <si>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</si>
  <si>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</si>
  <si>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</si>
  <si>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</si>
  <si>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</si>
  <si>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</si>
  <si>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</si>
  <si>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</si>
  <si>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</si>
  <si>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</si>
  <si>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</si>
  <si>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</si>
  <si>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</si>
  <si>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</si>
  <si>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</si>
  <si>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</si>
  <si>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</si>
  <si>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</si>
  <si>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</si>
  <si>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</si>
  <si>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</si>
  <si>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</si>
  <si>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</si>
  <si>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</si>
  <si>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</si>
  <si>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</si>
  <si>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</si>
  <si>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</si>
  <si>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</si>
  <si>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</si>
  <si>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</si>
  <si>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</si>
  <si>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</si>
  <si>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</si>
  <si>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</si>
  <si>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</si>
  <si>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</si>
  <si>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</si>
  <si>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</si>
  <si>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</si>
  <si>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</si>
  <si>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</si>
  <si>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</si>
  <si>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</si>
  <si>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</si>
  <si>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</si>
  <si>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</si>
  <si>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</si>
  <si>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</si>
  <si>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</si>
  <si>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</si>
  <si>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</si>
  <si>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</si>
  <si>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</si>
  <si>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</si>
  <si>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</si>
  <si>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</si>
  <si>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</si>
  <si>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</si>
  <si>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</si>
  <si>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</si>
  <si>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</si>
  <si>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</si>
  <si>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</si>
  <si>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</si>
  <si>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</si>
  <si>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</si>
  <si>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</si>
  <si>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</si>
  <si>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</si>
  <si>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</si>
  <si>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</si>
  <si>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</si>
  <si>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</si>
  <si>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</si>
  <si>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</si>
  <si>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</si>
  <si>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</si>
  <si>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</si>
  <si>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</si>
  <si>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</si>
  <si>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</si>
  <si>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</si>
  <si>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</si>
  <si>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</si>
  <si>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</si>
  <si>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</si>
  <si>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</si>
  <si>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</si>
  <si>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</si>
  <si>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</si>
  <si>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</si>
  <si>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</si>
  <si>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</si>
  <si>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</si>
  <si>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</si>
  <si>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</si>
  <si>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</si>
  <si>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</si>
  <si>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</si>
  <si>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</si>
  <si>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</si>
  <si>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</si>
  <si>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</si>
  <si>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</si>
  <si>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</si>
  <si>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</si>
  <si>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</si>
  <si>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</si>
  <si>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</si>
  <si>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</si>
  <si>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</si>
  <si>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</si>
  <si>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</si>
  <si>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</si>
  <si>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</si>
  <si>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</si>
  <si>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</si>
  <si>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</si>
  <si>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</si>
  <si>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</si>
  <si>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</si>
  <si>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</si>
  <si>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</si>
  <si>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</si>
  <si>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</si>
  <si>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</si>
  <si>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</si>
  <si>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</si>
  <si>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</si>
  <si>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</si>
  <si>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</si>
  <si>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</si>
  <si>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</si>
  <si>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</si>
  <si>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</si>
  <si>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</si>
  <si>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</si>
  <si>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</si>
  <si>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</si>
  <si>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</si>
  <si>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</si>
  <si>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</si>
  <si>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</si>
  <si>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</si>
  <si>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</si>
  <si>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</si>
  <si>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</si>
  <si>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</si>
  <si>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</si>
  <si>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</si>
  <si>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</si>
  <si>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</si>
  <si>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</si>
  <si>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</si>
  <si>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</si>
  <si>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</si>
  <si>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</si>
  <si>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</si>
  <si>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</si>
  <si>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</si>
  <si>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</si>
  <si>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</si>
  <si>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</si>
  <si>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</si>
  <si>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</si>
  <si>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</si>
  <si>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</si>
  <si>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</si>
  <si>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</si>
  <si>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</si>
  <si>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</si>
  <si>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</si>
  <si>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</si>
  <si>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</si>
  <si>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</si>
  <si>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</si>
  <si>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</si>
  <si>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</si>
  <si>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</si>
  <si>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</si>
  <si>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</si>
  <si>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</si>
  <si>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</si>
  <si>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</si>
  <si>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</si>
  <si>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</si>
  <si>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</si>
  <si>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</si>
  <si>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</si>
  <si>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</si>
  <si>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</si>
  <si>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</si>
  <si>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</si>
  <si>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</si>
  <si>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</si>
  <si>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</si>
  <si>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</si>
  <si>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</si>
  <si>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</si>
  <si>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</si>
  <si>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</si>
  <si>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</si>
  <si>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</si>
  <si>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</si>
  <si>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</si>
  <si>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</si>
  <si>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</si>
  <si>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</si>
  <si>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</si>
  <si>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</si>
  <si>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</si>
  <si>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</si>
  <si>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</si>
  <si>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</si>
  <si>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</si>
  <si>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</si>
  <si>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</si>
  <si>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</si>
  <si>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</si>
  <si>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</si>
  <si>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</si>
  <si>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</si>
  <si>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</si>
  <si>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</si>
  <si>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</si>
  <si>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</si>
  <si>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</si>
  <si>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</si>
  <si>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</si>
  <si>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</si>
  <si>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</si>
  <si>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</si>
  <si>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</si>
  <si>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</si>
  <si>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</si>
  <si>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</si>
  <si>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</si>
  <si>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</si>
  <si>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</si>
  <si>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</si>
  <si>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</si>
  <si>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</si>
  <si>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</si>
  <si>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</si>
  <si>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</si>
  <si>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</si>
  <si>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</si>
  <si>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</si>
  <si>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</si>
  <si>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</si>
  <si>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</si>
  <si>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</si>
  <si>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</si>
  <si>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</si>
  <si>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</si>
  <si>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</si>
  <si>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</si>
  <si>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</si>
  <si>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</si>
  <si>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</si>
  <si>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</si>
  <si>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</si>
  <si>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</si>
  <si>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</si>
  <si>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</si>
  <si>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</si>
  <si>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</si>
  <si>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</si>
  <si>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</si>
  <si>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</si>
  <si>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</si>
  <si>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</si>
  <si>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</si>
  <si>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</si>
  <si>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</si>
  <si>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</si>
  <si>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</si>
  <si>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</si>
  <si>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</si>
  <si>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</si>
  <si>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</si>
  <si>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</si>
  <si>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</si>
  <si>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</si>
  <si>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</si>
  <si>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</si>
  <si>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</si>
  <si>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</si>
  <si>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</si>
  <si>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</si>
  <si>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</si>
  <si>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</si>
  <si>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</si>
  <si>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</si>
  <si>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</si>
  <si>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</si>
  <si>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</si>
  <si>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</si>
  <si>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</si>
  <si>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</si>
  <si>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</si>
  <si>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</si>
  <si>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</si>
  <si>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</si>
  <si>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</si>
  <si>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</si>
  <si>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</si>
  <si>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</si>
  <si>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</si>
  <si>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</si>
  <si>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</si>
  <si>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</si>
  <si>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</si>
  <si>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</si>
  <si>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</si>
  <si>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</si>
  <si>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</si>
  <si>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</si>
  <si>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</si>
  <si>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</si>
  <si>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</si>
  <si>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</si>
  <si>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</si>
  <si>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</si>
  <si>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</si>
  <si>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</si>
  <si>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</si>
  <si>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</si>
  <si>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</si>
  <si>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</si>
  <si>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</si>
  <si>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</si>
  <si>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</si>
  <si>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</si>
  <si>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</si>
  <si>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</si>
  <si>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</si>
  <si>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</si>
  <si>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</si>
  <si>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</si>
  <si>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</si>
  <si>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</si>
  <si>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</si>
  <si>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</si>
  <si>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</si>
  <si>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</si>
  <si>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</si>
  <si>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</si>
  <si>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</si>
  <si>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</si>
  <si>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</si>
  <si>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</si>
  <si>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</si>
  <si>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</si>
  <si>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</si>
  <si>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</si>
  <si>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</si>
  <si>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</si>
  <si>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</si>
  <si>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</si>
  <si>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</si>
  <si>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</si>
  <si>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</si>
  <si>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</si>
  <si>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</si>
  <si>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</si>
  <si>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</si>
  <si>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</si>
  <si>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</si>
  <si>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</si>
  <si>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</si>
  <si>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</si>
  <si>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</si>
  <si>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</si>
  <si>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</si>
  <si>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</si>
  <si>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</si>
  <si>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</si>
  <si>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</si>
  <si>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</si>
  <si>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</si>
  <si>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</si>
  <si>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</si>
  <si>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</si>
  <si>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</si>
  <si>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</si>
  <si>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</si>
  <si>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</si>
  <si>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</si>
  <si>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</si>
  <si>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</si>
  <si>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</si>
  <si>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</si>
  <si>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</si>
  <si>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</si>
  <si>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</si>
  <si>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</si>
  <si>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</si>
  <si>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</si>
  <si>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</si>
  <si>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</si>
  <si>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</si>
  <si>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</si>
  <si>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</si>
  <si>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</si>
  <si>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</si>
  <si>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</si>
  <si>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</si>
  <si>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</si>
  <si>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</si>
  <si>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</si>
  <si>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</si>
  <si>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</si>
  <si>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</si>
  <si>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</si>
  <si>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</si>
  <si>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</si>
  <si>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</si>
  <si>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</si>
  <si>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</si>
  <si>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</si>
  <si>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</si>
  <si>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</si>
  <si>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</si>
  <si>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</si>
  <si>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</si>
  <si>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</si>
  <si>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</si>
  <si>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</si>
  <si>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</si>
  <si>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</si>
  <si>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</si>
  <si>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</si>
  <si>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</si>
  <si>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</si>
  <si>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</si>
  <si>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</si>
  <si>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</si>
  <si>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</si>
  <si>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</si>
  <si>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</si>
  <si>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</si>
  <si>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</si>
  <si>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</si>
  <si>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</si>
  <si>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</si>
  <si>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</si>
  <si>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</si>
  <si>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</si>
  <si>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</si>
  <si>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</si>
  <si>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</si>
  <si>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</si>
  <si>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</si>
  <si>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</si>
  <si>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</si>
  <si>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</si>
  <si>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</si>
  <si>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</si>
  <si>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</si>
  <si>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</si>
  <si>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</si>
  <si>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</si>
  <si>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</si>
  <si>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</si>
  <si>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</si>
  <si>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</si>
  <si>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</si>
  <si>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</si>
  <si>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</si>
  <si>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</si>
  <si>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</si>
  <si>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</si>
  <si>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</si>
  <si>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</si>
  <si>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</si>
  <si>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</si>
  <si>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</si>
  <si>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</si>
  <si>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</si>
  <si>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</si>
  <si>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</si>
  <si>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</si>
  <si>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</si>
  <si>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</si>
  <si>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</si>
  <si>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</si>
  <si>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</si>
  <si>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</si>
  <si>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</si>
  <si>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</si>
  <si>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</si>
  <si>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</si>
  <si>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</si>
  <si>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</si>
  <si>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</si>
  <si>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</si>
  <si>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</si>
  <si>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</si>
  <si>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</si>
  <si>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</si>
  <si>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</si>
  <si>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</si>
  <si>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</si>
  <si>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</si>
  <si>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</si>
  <si>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</si>
  <si>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</si>
  <si>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</si>
  <si>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</si>
  <si>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</si>
  <si>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</si>
  <si>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</si>
  <si>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</si>
  <si>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</si>
  <si>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</si>
  <si>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</si>
  <si>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</si>
  <si>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</si>
  <si>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</si>
  <si>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</si>
  <si>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</si>
  <si>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</si>
  <si>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</si>
  <si>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</si>
  <si>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</si>
  <si>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</si>
  <si>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</si>
  <si>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</si>
  <si>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</si>
  <si>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</si>
  <si>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</si>
  <si>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</si>
  <si>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</si>
  <si>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</si>
  <si>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</si>
  <si>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</si>
  <si>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</si>
  <si>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</si>
  <si>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</si>
  <si>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</si>
  <si>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</si>
  <si>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</si>
  <si>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</si>
  <si>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</si>
  <si>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</si>
  <si>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</si>
  <si>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</si>
  <si>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</si>
  <si>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</si>
  <si>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</si>
  <si>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</si>
  <si>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</si>
  <si>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</si>
  <si>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</si>
  <si>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</si>
  <si>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</si>
  <si>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</si>
  <si>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</si>
  <si>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</si>
  <si>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</si>
  <si>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</si>
  <si>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</si>
  <si>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</si>
  <si>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</si>
  <si>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</si>
  <si>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</si>
  <si>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</si>
  <si>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</si>
  <si>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</si>
  <si>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</si>
  <si>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</si>
  <si>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</si>
  <si>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</si>
  <si>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</si>
  <si>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</si>
  <si>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</si>
  <si>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</si>
  <si>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</si>
  <si>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</si>
  <si>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</si>
  <si>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</si>
  <si>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</si>
  <si>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</si>
  <si>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</si>
  <si>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</si>
  <si>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</si>
  <si>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</si>
  <si>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</si>
  <si>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</si>
  <si>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</si>
  <si>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</si>
  <si>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</si>
  <si>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</si>
  <si>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</si>
  <si>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</si>
  <si>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</si>
  <si>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</si>
  <si>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</si>
  <si>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</si>
  <si>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</si>
  <si>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</si>
  <si>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</si>
  <si>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</si>
  <si>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</si>
  <si>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</si>
  <si>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</si>
  <si>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</si>
  <si>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</si>
  <si>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</si>
  <si>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</si>
  <si>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</si>
  <si>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</si>
  <si>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</si>
  <si>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</si>
  <si>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</si>
  <si>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</si>
  <si>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</si>
  <si>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</si>
  <si>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</si>
  <si>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</si>
  <si>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</si>
  <si>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</si>
  <si>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</si>
  <si>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</si>
  <si>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</si>
  <si>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</si>
  <si>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</si>
  <si>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</si>
  <si>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</si>
  <si>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</si>
  <si>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</si>
  <si>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</si>
  <si>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</si>
  <si>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</si>
  <si>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</si>
  <si>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</si>
  <si>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</si>
  <si>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</si>
  <si>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</si>
  <si>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</si>
  <si>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</si>
  <si>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</si>
  <si>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</si>
  <si>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</si>
  <si>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</si>
  <si>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</si>
  <si>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</si>
  <si>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</si>
  <si>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</si>
  <si>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</si>
  <si>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</si>
  <si>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</si>
  <si>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</si>
  <si>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</si>
  <si>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</si>
  <si>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</si>
  <si>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</si>
  <si>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</si>
  <si>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</si>
  <si>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</si>
  <si>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</si>
  <si>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</si>
  <si>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</si>
  <si>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</si>
  <si>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</si>
  <si>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</si>
  <si>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</si>
  <si>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</si>
  <si>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</si>
  <si>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</si>
  <si>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</si>
  <si>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</si>
  <si>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</si>
  <si>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</si>
  <si>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</si>
  <si>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</si>
  <si>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</si>
  <si>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</si>
  <si>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</si>
  <si>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</si>
  <si>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</si>
  <si>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</si>
  <si>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</si>
  <si>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</si>
  <si>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</si>
  <si>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</si>
  <si>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</si>
  <si>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</si>
  <si>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</si>
  <si>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</si>
  <si>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</si>
  <si>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</si>
  <si>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</si>
  <si>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</si>
  <si>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</si>
  <si>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</si>
  <si>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</si>
  <si>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</si>
  <si>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</si>
  <si>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</si>
  <si>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</si>
  <si>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</si>
  <si>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</si>
  <si>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</si>
  <si>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</si>
  <si>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</si>
  <si>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</si>
  <si>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</si>
  <si>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</si>
  <si>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</si>
  <si>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</si>
  <si>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</si>
  <si>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</si>
  <si>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</si>
  <si>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</si>
  <si>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</si>
  <si>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</si>
  <si>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</si>
  <si>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</si>
  <si>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</si>
  <si>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</si>
  <si>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</si>
  <si>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</si>
  <si>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</si>
  <si>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</si>
  <si>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</si>
  <si>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</si>
  <si>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</si>
  <si>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</si>
  <si>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</si>
  <si>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</si>
  <si>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</si>
  <si>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</si>
  <si>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</si>
  <si>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</si>
  <si>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</si>
  <si>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</si>
  <si>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</si>
  <si>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</si>
  <si>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</si>
  <si>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</si>
  <si>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</si>
  <si>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</si>
  <si>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</si>
  <si>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</si>
  <si>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</si>
  <si>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</si>
  <si>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</si>
  <si>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</si>
  <si>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</si>
  <si>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</si>
  <si>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</si>
  <si>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</si>
  <si>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</si>
  <si>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</si>
  <si>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</si>
  <si>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</si>
  <si>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</si>
  <si>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</si>
  <si>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</si>
  <si>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</si>
  <si>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</si>
  <si>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</si>
  <si>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</si>
  <si>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</si>
  <si>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</si>
  <si>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</si>
  <si>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</si>
  <si>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</si>
  <si>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</si>
  <si>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</si>
  <si>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</si>
  <si>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</si>
  <si>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</si>
  <si>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</si>
  <si>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</si>
  <si>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</si>
  <si>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</si>
  <si>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</si>
  <si>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</si>
  <si>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</si>
  <si>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</si>
  <si>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</si>
  <si>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</si>
  <si>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</si>
  <si>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</si>
  <si>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</si>
  <si>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</si>
  <si>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</si>
  <si>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</si>
  <si>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</si>
  <si>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</si>
  <si>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</si>
  <si>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</si>
  <si>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</si>
  <si>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</si>
  <si>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</si>
  <si>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</si>
  <si>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</si>
  <si>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</si>
  <si>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</si>
  <si>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</si>
  <si>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</si>
  <si>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</si>
  <si>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</si>
  <si>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</si>
  <si>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</si>
  <si>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</si>
  <si>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</si>
  <si>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</si>
  <si>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</si>
  <si>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</si>
  <si>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</si>
  <si>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</si>
  <si>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</si>
  <si>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</si>
  <si>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</si>
  <si>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</si>
  <si>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</si>
  <si>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</si>
  <si>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</si>
  <si>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</si>
  <si>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</si>
  <si>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</si>
  <si>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</si>
  <si>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</si>
  <si>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</si>
  <si>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</si>
  <si>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</si>
  <si>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</si>
  <si>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</si>
  <si>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</si>
  <si>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</si>
  <si>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</si>
  <si>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</si>
  <si>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</si>
  <si>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</si>
  <si>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</si>
  <si>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</si>
  <si>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</si>
  <si>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</si>
  <si>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</si>
  <si>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</si>
  <si>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</si>
  <si>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</si>
  <si>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</si>
  <si>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</si>
  <si>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</si>
  <si>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</si>
  <si>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</si>
  <si>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</si>
  <si>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</si>
  <si>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</si>
  <si>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</si>
  <si>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</si>
  <si>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</si>
  <si>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</si>
  <si>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</si>
  <si>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</si>
  <si>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</si>
  <si>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</si>
  <si>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</si>
  <si>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</si>
  <si>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</si>
  <si>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</si>
  <si>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</si>
  <si>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</si>
  <si>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</si>
  <si>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</si>
  <si>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</si>
  <si>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</si>
  <si>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</si>
  <si>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</si>
  <si>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</si>
  <si>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</si>
  <si>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</si>
  <si>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</si>
  <si>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</si>
  <si>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</si>
  <si>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</si>
  <si>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</si>
  <si>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</si>
  <si>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</si>
  <si>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</si>
  <si>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</si>
  <si>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</si>
  <si>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</si>
  <si>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</si>
  <si>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</si>
  <si>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</si>
  <si>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</si>
  <si>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</si>
  <si>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</si>
  <si>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</si>
  <si>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</si>
  <si>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</si>
  <si>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</si>
  <si>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</si>
  <si>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</si>
  <si>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</si>
  <si>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</si>
  <si>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</si>
  <si>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</si>
  <si>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</si>
  <si>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</si>
  <si>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</si>
  <si>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</si>
  <si>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</si>
  <si>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</si>
  <si>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</si>
  <si>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</si>
  <si>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</si>
  <si>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</si>
  <si>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</si>
  <si>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</si>
  <si>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</si>
  <si>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</si>
  <si>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</si>
  <si>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</si>
  <si>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</si>
  <si>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</si>
  <si>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</si>
  <si>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</si>
  <si>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</si>
  <si>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</si>
  <si>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</si>
  <si>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</si>
  <si>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</si>
  <si>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</si>
  <si>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</si>
  <si>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</si>
  <si>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</si>
  <si>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</si>
  <si>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</si>
  <si>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</si>
  <si>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</si>
  <si>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</si>
  <si>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</si>
  <si>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</si>
  <si>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</si>
  <si>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</si>
  <si>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</si>
  <si>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</si>
  <si>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</si>
  <si>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</si>
  <si>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</si>
  <si>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</si>
  <si>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</si>
  <si>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</si>
  <si>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</si>
  <si>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</si>
  <si>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</si>
  <si>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</si>
  <si>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</si>
  <si>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</si>
  <si>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</si>
  <si>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</si>
  <si>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</si>
  <si>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</si>
  <si>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</si>
  <si>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</si>
  <si>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</si>
  <si>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</si>
  <si>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</si>
  <si>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</si>
  <si>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</si>
  <si>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</si>
  <si>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</si>
  <si>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</si>
  <si>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</si>
  <si>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</si>
  <si>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</si>
  <si>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</si>
  <si>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</si>
  <si>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</si>
  <si>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</si>
  <si>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</si>
  <si>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</si>
  <si>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</si>
  <si>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</si>
  <si>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</si>
  <si>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</si>
  <si>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</si>
  <si>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</si>
  <si>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</si>
  <si>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</si>
  <si>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</si>
  <si>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</si>
  <si>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</si>
  <si>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</si>
  <si>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</si>
  <si>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</si>
  <si>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</si>
  <si>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</si>
  <si>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</si>
  <si>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</si>
  <si>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</si>
  <si>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</si>
  <si>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</si>
  <si>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</si>
  <si>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</si>
  <si>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</si>
  <si>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</si>
  <si>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</si>
  <si>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</si>
  <si>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</si>
  <si>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</si>
  <si>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</si>
  <si>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</si>
  <si>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</si>
  <si>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</si>
  <si>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</si>
  <si>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</si>
  <si>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</si>
  <si>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</si>
  <si>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</si>
  <si>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</si>
  <si>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</si>
  <si>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</si>
  <si>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</si>
  <si>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</si>
  <si>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</si>
  <si>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</si>
  <si>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</si>
  <si>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</si>
  <si>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</si>
  <si>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</si>
  <si>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</si>
  <si>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</si>
  <si>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</si>
  <si>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</si>
  <si>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</si>
  <si>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</si>
  <si>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</si>
  <si>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</si>
  <si>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</si>
  <si>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</si>
  <si>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</si>
  <si>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</si>
  <si>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</si>
  <si>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</si>
  <si>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</si>
  <si>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</si>
  <si>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</si>
  <si>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</si>
  <si>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</si>
  <si>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</si>
  <si>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</si>
  <si>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</si>
  <si>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</si>
  <si>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</si>
  <si>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</si>
  <si>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</si>
  <si>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</si>
  <si>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</si>
  <si>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</si>
  <si>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</si>
  <si>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</si>
  <si>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</si>
  <si>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</si>
  <si>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</si>
  <si>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</si>
  <si>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</si>
  <si>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</si>
  <si>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</si>
  <si>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</si>
  <si>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</si>
  <si>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</si>
  <si>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</si>
  <si>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</si>
  <si>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</si>
  <si>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</si>
  <si>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</si>
  <si>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</si>
  <si>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</si>
  <si>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</si>
  <si>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</si>
  <si>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</si>
  <si>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</si>
  <si>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</si>
  <si>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</si>
  <si>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</si>
  <si>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</si>
  <si>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</si>
  <si>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</si>
  <si>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</si>
  <si>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</si>
  <si>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</si>
  <si>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</si>
  <si>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</si>
  <si>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</si>
  <si>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</si>
  <si>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</si>
  <si>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</si>
  <si>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</si>
  <si>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</si>
  <si>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</si>
  <si>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</si>
  <si>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</si>
  <si>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</si>
  <si>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</si>
  <si>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</si>
  <si>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</si>
  <si>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</si>
  <si>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</si>
  <si>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</si>
  <si>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</si>
  <si>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</si>
  <si>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</si>
  <si>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</si>
  <si>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</si>
  <si>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</si>
  <si>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</si>
  <si>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</si>
  <si>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</si>
  <si>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</si>
  <si>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</si>
  <si>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</si>
  <si>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</si>
  <si>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</si>
  <si>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</si>
  <si>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</si>
  <si>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</si>
  <si>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</si>
  <si>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</si>
  <si>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</si>
  <si>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</si>
  <si>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</si>
  <si>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</si>
  <si>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</si>
  <si>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</si>
  <si>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</si>
  <si>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</si>
  <si>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</si>
  <si>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</si>
  <si>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</si>
  <si>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</si>
  <si>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</si>
  <si>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</si>
  <si>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</si>
  <si>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</si>
  <si>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</si>
  <si>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</si>
  <si>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</si>
  <si>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</si>
  <si>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</si>
  <si>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</si>
  <si>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</si>
  <si>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</si>
  <si>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</si>
  <si>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</si>
  <si>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</si>
  <si>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</si>
  <si>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</si>
  <si>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</si>
  <si>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</si>
  <si>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</si>
  <si>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</si>
  <si>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</si>
  <si>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</si>
  <si>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</si>
  <si>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</si>
  <si>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</si>
  <si>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</si>
  <si>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</si>
  <si>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</si>
  <si>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</si>
  <si>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</si>
  <si>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</si>
  <si>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</si>
  <si>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</si>
  <si>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</si>
  <si>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</si>
  <si>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</si>
  <si>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</si>
  <si>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</si>
  <si>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</si>
  <si>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</si>
  <si>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</si>
  <si>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</si>
  <si>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</si>
  <si>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</si>
  <si>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</si>
  <si>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</si>
  <si>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</si>
  <si>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</si>
  <si>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</si>
  <si>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</si>
  <si>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</si>
  <si>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</si>
  <si>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</si>
  <si>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</si>
  <si>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</si>
  <si>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</si>
  <si>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</si>
  <si>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</si>
  <si>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</si>
  <si>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</si>
  <si>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</si>
  <si>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</si>
  <si>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</si>
  <si>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</si>
  <si>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</si>
  <si>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</si>
  <si>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</si>
  <si>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</si>
  <si>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</si>
  <si>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</si>
  <si>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</si>
  <si>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</si>
  <si>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</si>
  <si>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</si>
  <si>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</si>
  <si>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</si>
  <si>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</si>
  <si>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</si>
  <si>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</si>
  <si>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</si>
  <si>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</si>
  <si>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</si>
  <si>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</si>
  <si>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</si>
  <si>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</si>
  <si>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</si>
  <si>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</si>
  <si>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</si>
  <si>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</si>
  <si>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</si>
  <si>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</si>
  <si>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</si>
  <si>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</si>
  <si>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</si>
  <si>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</si>
  <si>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</si>
  <si>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</si>
  <si>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</si>
  <si>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</si>
  <si>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</si>
  <si>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</si>
  <si>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</si>
  <si>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</si>
  <si>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</si>
  <si>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</si>
  <si>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</si>
  <si>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</si>
  <si>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</si>
  <si>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</si>
  <si>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</si>
  <si>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</si>
  <si>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</si>
  <si>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</si>
  <si>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</si>
  <si>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</si>
  <si>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</si>
  <si>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</si>
  <si>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</si>
  <si>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</si>
  <si>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</si>
  <si>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</si>
  <si>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</si>
  <si>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</si>
  <si>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</si>
  <si>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</si>
  <si>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</si>
  <si>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</si>
  <si>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</si>
  <si>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</si>
  <si>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</si>
  <si>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</si>
  <si>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</si>
  <si>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</si>
  <si>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</si>
  <si>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</si>
  <si>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</si>
  <si>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</si>
  <si>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</si>
  <si>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</si>
  <si>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</si>
  <si>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</si>
  <si>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</si>
  <si>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</si>
  <si>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</si>
  <si>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</si>
  <si>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</si>
  <si>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</si>
  <si>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</si>
  <si>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</si>
  <si>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</si>
  <si>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</si>
  <si>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</si>
  <si>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</si>
  <si>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</si>
  <si>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</si>
  <si>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</si>
  <si>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</si>
  <si>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</si>
  <si>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</si>
  <si>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</si>
  <si>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</si>
  <si>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</si>
  <si>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</si>
  <si>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</si>
  <si>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</si>
  <si>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</si>
  <si>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</si>
  <si>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</si>
  <si>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</si>
  <si>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</si>
  <si>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</si>
  <si>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</si>
  <si>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</si>
  <si>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</si>
  <si>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</si>
  <si>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</si>
  <si>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</si>
  <si>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</si>
  <si>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</si>
  <si>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</si>
  <si>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</si>
  <si>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</si>
  <si>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</si>
  <si>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</si>
  <si>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</si>
  <si>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</si>
  <si>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</si>
  <si>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</si>
  <si>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</si>
  <si>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</si>
  <si>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</si>
  <si>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</si>
  <si>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</si>
  <si>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</si>
  <si>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</si>
  <si>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</si>
  <si>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</si>
  <si>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</si>
  <si>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</si>
  <si>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</si>
  <si>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</si>
  <si>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</si>
  <si>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</si>
  <si>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</si>
  <si>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</si>
  <si>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</si>
  <si>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</si>
  <si>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</si>
  <si>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</si>
  <si>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</si>
  <si>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</si>
  <si>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</si>
  <si>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</si>
  <si>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</si>
  <si>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</si>
  <si>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</si>
  <si>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</si>
  <si>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</si>
  <si>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</si>
  <si>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</si>
  <si>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</si>
  <si>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</si>
  <si>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</si>
  <si>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</si>
  <si>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</si>
  <si>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</si>
  <si>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</si>
  <si>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</si>
  <si>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</si>
  <si>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</si>
  <si>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</si>
  <si>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</si>
  <si>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</si>
  <si>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</si>
  <si>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</si>
  <si>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</si>
  <si>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</si>
  <si>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</si>
  <si>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</si>
  <si>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</si>
  <si>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</si>
  <si>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</si>
  <si>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</si>
  <si>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</si>
  <si>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</si>
  <si>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</si>
  <si>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</si>
  <si>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</si>
  <si>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</si>
  <si>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</si>
  <si>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</si>
  <si>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</si>
  <si>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</si>
  <si>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</si>
  <si>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</si>
  <si>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</si>
  <si>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</si>
  <si>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</si>
  <si>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</si>
  <si>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</si>
  <si>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</si>
  <si>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</si>
  <si>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</si>
  <si>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</si>
  <si>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</si>
  <si>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</si>
  <si>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</si>
  <si>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</si>
  <si>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</si>
  <si>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</si>
  <si>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</si>
  <si>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</si>
  <si>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</si>
  <si>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</si>
  <si>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</si>
  <si>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</si>
  <si>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</si>
  <si>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</si>
  <si>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</si>
  <si>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</si>
  <si>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</si>
  <si>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</si>
  <si>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</si>
  <si>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</si>
  <si>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</si>
  <si>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</si>
  <si>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</si>
  <si>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</si>
  <si>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</si>
  <si>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</si>
  <si>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</si>
  <si>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</si>
  <si>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</si>
  <si>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</si>
  <si>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</si>
  <si>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</si>
  <si>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</si>
  <si>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</si>
  <si>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</si>
  <si>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</si>
  <si>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</si>
  <si>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</si>
  <si>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</si>
  <si>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</si>
  <si>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</si>
  <si>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</si>
  <si>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</si>
  <si>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</si>
  <si>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</si>
  <si>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</si>
  <si>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</si>
  <si>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</si>
  <si>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</si>
  <si>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</si>
  <si>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</si>
  <si>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</si>
  <si>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</si>
  <si>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</si>
  <si>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</si>
  <si>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</si>
  <si>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</si>
  <si>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</si>
  <si>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</si>
  <si>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</si>
  <si>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</si>
  <si>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</si>
  <si>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</si>
  <si>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</si>
  <si>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</si>
  <si>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</si>
  <si>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</si>
  <si>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</si>
  <si>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</si>
  <si>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</si>
  <si>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</si>
  <si>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</si>
  <si>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</si>
  <si>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</si>
  <si>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</si>
  <si>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</si>
  <si>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</si>
  <si>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</si>
  <si>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</si>
  <si>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</si>
  <si>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</si>
  <si>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</si>
  <si>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</si>
  <si>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</si>
  <si>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</si>
  <si>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</si>
  <si>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</si>
  <si>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</si>
  <si>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</si>
  <si>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</si>
  <si>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</si>
  <si>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</si>
  <si>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</si>
  <si>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</si>
  <si>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</si>
  <si>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</si>
  <si>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</si>
  <si>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</si>
  <si>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</si>
  <si>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</si>
  <si>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</si>
  <si>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</si>
  <si>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</si>
  <si>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</si>
  <si>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</si>
  <si>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</si>
  <si>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</si>
  <si>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</si>
  <si>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</si>
  <si>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</si>
  <si>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</si>
  <si>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</si>
  <si>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</si>
  <si>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</si>
  <si>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</si>
  <si>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</si>
  <si>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</si>
  <si>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</si>
  <si>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</si>
  <si>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</si>
  <si>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</si>
  <si>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</si>
  <si>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</si>
  <si>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</si>
  <si>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</si>
  <si>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</si>
  <si>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</si>
  <si>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</si>
  <si>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</si>
  <si>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</si>
  <si>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</si>
  <si>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</si>
  <si>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</si>
  <si>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</si>
  <si>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</si>
  <si>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</si>
  <si>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</si>
  <si>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</si>
  <si>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</si>
  <si>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</si>
  <si>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</si>
  <si>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</si>
  <si>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</si>
  <si>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</si>
  <si>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</si>
  <si>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</si>
  <si>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</si>
  <si>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</si>
  <si>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</si>
  <si>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</si>
  <si>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</si>
  <si>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</si>
  <si>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</si>
  <si>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</si>
  <si>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</si>
  <si>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</si>
  <si>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</si>
  <si>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</si>
  <si>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</si>
  <si>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</si>
  <si>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</si>
  <si>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</si>
  <si>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</si>
  <si>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</si>
  <si>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</si>
  <si>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</si>
  <si>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</si>
  <si>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</si>
  <si>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</si>
  <si>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</si>
  <si>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</si>
  <si>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</si>
  <si>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</si>
  <si>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</si>
  <si>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</si>
  <si>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</si>
  <si>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</si>
  <si>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</si>
  <si>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</si>
  <si>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</si>
  <si>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</si>
  <si>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</si>
  <si>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</si>
  <si>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</si>
  <si>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</si>
  <si>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</si>
  <si>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</si>
  <si>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</si>
  <si>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</si>
  <si>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</si>
  <si>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</si>
  <si>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</si>
  <si>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</si>
  <si>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</si>
  <si>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</si>
  <si>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</si>
  <si>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</si>
  <si>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</si>
  <si>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</si>
  <si>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</si>
  <si>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</si>
  <si>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</si>
  <si>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</si>
  <si>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</si>
  <si>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</si>
  <si>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</si>
  <si>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</si>
  <si>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</si>
  <si>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</si>
  <si>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</si>
  <si>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</si>
  <si>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</si>
  <si>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</si>
  <si>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</si>
  <si>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</si>
  <si>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</si>
  <si>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</si>
  <si>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</si>
  <si>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</si>
  <si>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</si>
  <si>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</si>
  <si>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</si>
  <si>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</si>
  <si>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</si>
  <si>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</si>
  <si>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</si>
  <si>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</si>
  <si>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</si>
  <si>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</si>
  <si>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</si>
  <si>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</si>
  <si>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</si>
  <si>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</si>
  <si>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</si>
  <si>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</si>
  <si>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</si>
  <si>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</si>
  <si>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</si>
  <si>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</si>
  <si>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</si>
  <si>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</si>
  <si>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</si>
  <si>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</si>
  <si>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</si>
  <si>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</si>
  <si>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</si>
  <si>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</si>
  <si>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</si>
  <si>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</si>
  <si>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</si>
  <si>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</si>
  <si>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</si>
  <si>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</si>
  <si>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</si>
  <si>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</si>
  <si>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</si>
  <si>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</si>
  <si>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</si>
  <si>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</si>
  <si>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</si>
  <si>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</si>
  <si>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</si>
  <si>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</si>
  <si>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</si>
  <si>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</si>
  <si>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</si>
  <si>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</si>
  <si>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</si>
  <si>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</si>
  <si>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</si>
  <si>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</si>
  <si>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</si>
  <si>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</si>
  <si>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</si>
  <si>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</si>
  <si>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</si>
  <si>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</si>
  <si>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</si>
  <si>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</si>
  <si>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</si>
  <si>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</si>
  <si>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</si>
  <si>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</si>
  <si>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</si>
  <si>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</si>
  <si>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</si>
  <si>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</si>
  <si>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</si>
  <si>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</si>
  <si>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</si>
  <si>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</si>
  <si>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</si>
  <si>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</si>
  <si>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</si>
  <si>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</si>
  <si>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</si>
  <si>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</si>
  <si>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</si>
  <si>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</si>
  <si>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</si>
  <si>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</si>
  <si>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</si>
  <si>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</si>
  <si>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</si>
  <si>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</si>
  <si>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</si>
  <si>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</si>
  <si>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</si>
  <si>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</si>
  <si>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</si>
  <si>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</si>
  <si>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</si>
  <si>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</si>
  <si>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</si>
  <si>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</si>
  <si>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</si>
  <si>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</si>
  <si>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</si>
  <si>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</si>
  <si>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</si>
  <si>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</si>
  <si>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</si>
  <si>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</si>
  <si>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</si>
  <si>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</si>
  <si>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</si>
  <si>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</si>
  <si>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</si>
  <si>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</si>
  <si>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</si>
  <si>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</si>
  <si>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</si>
  <si>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</si>
  <si>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</si>
  <si>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</si>
  <si>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</si>
  <si>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</si>
  <si>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</si>
  <si>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</si>
  <si>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</si>
  <si>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</si>
  <si>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</si>
  <si>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</si>
  <si>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</si>
  <si>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</si>
  <si>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</si>
  <si>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</si>
  <si>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</si>
  <si>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</si>
  <si>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</si>
  <si>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</si>
  <si>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</si>
  <si>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</si>
  <si>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</si>
  <si>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</si>
  <si>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</si>
  <si>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</si>
  <si>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</si>
  <si>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</si>
  <si>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</si>
  <si>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</si>
  <si>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</si>
  <si>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</si>
  <si>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</si>
  <si>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</si>
  <si>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</si>
  <si>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</si>
  <si>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</si>
  <si>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</si>
  <si>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</si>
  <si>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</si>
  <si>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</si>
  <si>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</si>
  <si>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</si>
  <si>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</si>
  <si>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</si>
  <si>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</si>
  <si>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</si>
  <si>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</si>
  <si>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</si>
  <si>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</si>
  <si>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</si>
  <si>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</si>
  <si>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</si>
  <si>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</si>
  <si>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</si>
  <si>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</si>
  <si>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</si>
  <si>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</si>
  <si>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</si>
  <si>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</si>
  <si>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</si>
  <si>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</si>
  <si>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</si>
  <si>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</si>
  <si>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</si>
  <si>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</si>
  <si>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</si>
  <si>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</si>
  <si>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</si>
  <si>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</si>
  <si>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</si>
  <si>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</si>
  <si>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</si>
  <si>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</si>
  <si>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</si>
  <si>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</si>
  <si>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</si>
  <si>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</si>
  <si>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</si>
  <si>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</si>
  <si>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</si>
  <si>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</si>
  <si>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</si>
  <si>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</si>
  <si>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</si>
  <si>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</si>
  <si>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</si>
  <si>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</si>
  <si>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</si>
  <si>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</si>
  <si>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</si>
  <si>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</si>
  <si>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</si>
  <si>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</si>
  <si>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</si>
  <si>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</si>
  <si>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</si>
  <si>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</si>
  <si>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</si>
  <si>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</si>
  <si>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</si>
  <si>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</si>
  <si>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</si>
  <si>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</si>
  <si>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</si>
  <si>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</si>
  <si>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</si>
  <si>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</si>
  <si>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</si>
  <si>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</si>
  <si>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</si>
  <si>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</si>
  <si>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</si>
  <si>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</si>
  <si>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</si>
  <si>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</si>
  <si>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</si>
  <si>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</si>
  <si>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</si>
  <si>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</si>
  <si>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</si>
  <si>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</si>
  <si>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</si>
  <si>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</si>
  <si>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</si>
  <si>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</si>
  <si>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</si>
  <si>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</si>
  <si>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</si>
  <si>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</si>
  <si>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</si>
  <si>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</si>
  <si>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</si>
  <si>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</si>
  <si>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</si>
  <si>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</si>
  <si>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</si>
  <si>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</si>
  <si>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</si>
  <si>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</si>
  <si>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</si>
  <si>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</si>
  <si>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</si>
  <si>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</si>
  <si>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</si>
  <si>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</si>
  <si>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</si>
  <si>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</si>
  <si>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</si>
  <si>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</si>
  <si>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</si>
  <si>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</si>
  <si>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</si>
  <si>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</si>
  <si>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</si>
  <si>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</si>
  <si>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</si>
  <si>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</si>
  <si>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</si>
  <si>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</si>
  <si>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</si>
  <si>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</si>
  <si>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</si>
  <si>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</si>
  <si>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</si>
  <si>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</si>
  <si>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</si>
  <si>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</si>
  <si>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</si>
  <si>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</si>
  <si>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</si>
  <si>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</si>
  <si>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</si>
  <si>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</si>
  <si>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</si>
  <si>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</si>
  <si>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</si>
  <si>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</si>
  <si>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</si>
  <si>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</si>
  <si>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</si>
  <si>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</si>
  <si>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</si>
  <si>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</si>
  <si>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</si>
  <si>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</si>
  <si>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</si>
  <si>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</si>
  <si>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</si>
  <si>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</si>
  <si>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</si>
  <si>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</si>
  <si>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</si>
  <si>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</si>
  <si>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</si>
  <si>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</si>
  <si>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</si>
  <si>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</si>
  <si>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</si>
  <si>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</si>
  <si>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</si>
  <si>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</si>
  <si>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</si>
  <si>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</si>
  <si>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</si>
  <si>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</si>
  <si>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</si>
  <si>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</si>
  <si>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</si>
  <si>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</si>
  <si>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</si>
  <si>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</si>
  <si>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</si>
  <si>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</si>
  <si>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</si>
  <si>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</si>
  <si>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</si>
  <si>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</si>
  <si>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</si>
  <si>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</si>
  <si>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</si>
  <si>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</si>
  <si>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</si>
  <si>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</si>
  <si>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</si>
  <si>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</si>
  <si>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</si>
  <si>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</si>
  <si>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</si>
  <si>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</si>
  <si>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</si>
  <si>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</si>
  <si>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</si>
  <si>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</si>
  <si>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</si>
  <si>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</si>
  <si>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</si>
  <si>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</si>
  <si>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</si>
  <si>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</si>
  <si>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</si>
  <si>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</si>
  <si>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</si>
  <si>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</si>
  <si>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</si>
  <si>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</si>
  <si>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</si>
  <si>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</si>
  <si>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</si>
  <si>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</si>
  <si>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</si>
  <si>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</si>
  <si>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</si>
  <si>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</si>
  <si>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</si>
  <si>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</si>
  <si>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</si>
  <si>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</si>
  <si>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</si>
  <si>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</si>
  <si>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</si>
  <si>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</si>
  <si>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</si>
  <si>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</si>
  <si>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</si>
  <si>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</si>
  <si>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</si>
  <si>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</si>
  <si>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</si>
  <si>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</si>
  <si>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</si>
  <si>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</si>
  <si>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</si>
  <si>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</si>
  <si>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</si>
  <si>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</si>
  <si>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</si>
  <si>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</si>
  <si>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</si>
  <si>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</si>
  <si>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</si>
  <si>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</si>
  <si>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</si>
  <si>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</si>
  <si>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</si>
  <si>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</si>
  <si>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</si>
  <si>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</si>
  <si>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</si>
  <si>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</si>
  <si>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</si>
  <si>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</si>
  <si>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</si>
  <si>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</si>
  <si>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</si>
  <si>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</si>
  <si>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</si>
  <si>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</si>
  <si>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</si>
  <si>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</si>
  <si>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</si>
  <si>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</si>
  <si>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</si>
  <si>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</si>
  <si>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</si>
  <si>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</si>
  <si>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</si>
  <si>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</si>
  <si>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</si>
  <si>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</si>
  <si>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</si>
  <si>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</si>
  <si>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</si>
  <si>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</si>
  <si>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</si>
  <si>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</si>
  <si>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</si>
  <si>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</si>
  <si>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</si>
  <si>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</si>
  <si>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</si>
  <si>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</si>
  <si>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</si>
  <si>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</si>
  <si>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</si>
  <si>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</si>
  <si>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</si>
  <si>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</si>
  <si>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</si>
  <si>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</si>
  <si>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</si>
  <si>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</si>
  <si>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</si>
  <si>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</si>
  <si>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</si>
  <si>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</si>
  <si>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</si>
  <si>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</si>
  <si>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</si>
  <si>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</si>
  <si>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</si>
  <si>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</si>
  <si>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</si>
  <si>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</si>
  <si>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</si>
  <si>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</si>
  <si>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</si>
  <si>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</si>
  <si>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</si>
  <si>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</si>
  <si>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</si>
  <si>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</si>
  <si>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</si>
  <si>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</si>
  <si>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</si>
  <si>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</si>
  <si>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</si>
  <si>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</si>
  <si>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</si>
  <si>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</si>
  <si>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</si>
  <si>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</si>
  <si>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</si>
  <si>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</si>
  <si>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</si>
  <si>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</si>
  <si>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</si>
  <si>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</si>
  <si>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</si>
  <si>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</si>
  <si>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</si>
  <si>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</si>
  <si>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</si>
  <si>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</si>
  <si>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</si>
  <si>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</si>
  <si>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</si>
  <si>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</si>
  <si>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</si>
  <si>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</si>
  <si>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</si>
  <si>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</si>
  <si>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</si>
  <si>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</si>
  <si>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</si>
  <si>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</si>
  <si>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</si>
  <si>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</si>
  <si>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</si>
  <si>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</si>
  <si>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</si>
  <si>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</si>
  <si>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</si>
  <si>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</si>
  <si>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</si>
  <si>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</si>
  <si>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</si>
  <si>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</si>
  <si>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</si>
  <si>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</si>
  <si>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</si>
  <si>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</si>
  <si>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</si>
  <si>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</si>
  <si>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</si>
  <si>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</si>
  <si>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</si>
  <si>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</si>
  <si>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</si>
  <si>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</si>
  <si>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</si>
  <si>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</si>
  <si>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</si>
  <si>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</si>
  <si>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</si>
  <si>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</si>
  <si>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</si>
  <si>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</si>
  <si>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</si>
  <si>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</si>
  <si>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</si>
  <si>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</si>
  <si>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</si>
  <si>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</si>
  <si>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</si>
  <si>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</si>
  <si>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</si>
  <si>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</si>
  <si>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</si>
  <si>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</si>
  <si>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</si>
  <si>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</si>
  <si>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</si>
  <si>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</si>
  <si>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</si>
  <si>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</si>
  <si>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</si>
  <si>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</si>
  <si>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</si>
  <si>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</si>
  <si>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</si>
  <si>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</si>
  <si>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</si>
  <si>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</si>
  <si>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</si>
  <si>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</si>
  <si>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</si>
  <si>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</si>
  <si>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</si>
  <si>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</si>
  <si>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</si>
  <si>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</si>
  <si>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</si>
  <si>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</si>
  <si>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</si>
  <si>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</si>
  <si>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</si>
  <si>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</si>
  <si>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</si>
  <si>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</si>
  <si>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</si>
  <si>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</si>
  <si>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</si>
  <si>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</si>
  <si>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</si>
  <si>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</si>
  <si>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</si>
  <si>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</si>
  <si>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</si>
  <si>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</si>
  <si>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</si>
  <si>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</si>
  <si>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</si>
  <si>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</si>
  <si>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</si>
  <si>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</si>
  <si>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</si>
  <si>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</si>
  <si>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</si>
  <si>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</si>
  <si>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</si>
  <si>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</si>
  <si>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</si>
  <si>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</si>
  <si>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</si>
  <si>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</si>
  <si>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</si>
  <si>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</si>
  <si>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</si>
  <si>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</si>
  <si>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</si>
  <si>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</si>
  <si>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</si>
  <si>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</si>
  <si>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</si>
  <si>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</si>
  <si>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</si>
  <si>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</si>
  <si>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</si>
  <si>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</si>
  <si>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</si>
  <si>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</si>
  <si>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</si>
  <si>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</si>
  <si>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</si>
  <si>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</si>
  <si>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</si>
  <si>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</si>
  <si>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</si>
  <si>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</si>
  <si>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</si>
  <si>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</si>
  <si>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</si>
  <si>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</si>
  <si>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</si>
  <si>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</si>
  <si>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</si>
  <si>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</si>
  <si>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</si>
  <si>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</si>
  <si>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</si>
  <si>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</si>
  <si>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</si>
  <si>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</si>
  <si>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</si>
  <si>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</si>
  <si>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</si>
  <si>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</si>
  <si>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</si>
  <si>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</si>
  <si>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</si>
  <si>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</si>
  <si>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</si>
  <si>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</si>
  <si>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</si>
  <si>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</si>
  <si>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</si>
  <si>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</si>
  <si>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</si>
  <si>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</si>
  <si>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</si>
  <si>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</si>
  <si>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</si>
  <si>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</si>
  <si>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</si>
  <si>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</si>
  <si>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</si>
  <si>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</si>
  <si>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</si>
  <si>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</si>
  <si>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</si>
  <si>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</si>
  <si>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</si>
  <si>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</si>
  <si>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</si>
  <si>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</si>
  <si>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</si>
  <si>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</si>
  <si>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</si>
  <si>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</si>
  <si>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</si>
  <si>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</si>
  <si>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</si>
  <si>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</si>
  <si>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</si>
  <si>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</si>
  <si>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</si>
  <si>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</si>
  <si>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</si>
  <si>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</si>
  <si>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</si>
  <si>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</si>
  <si>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</si>
  <si>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</si>
  <si>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</si>
  <si>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</si>
  <si>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</si>
  <si>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</si>
  <si>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</si>
  <si>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</si>
  <si>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</si>
  <si>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</si>
  <si>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</si>
  <si>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</si>
  <si>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</si>
  <si>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</si>
  <si>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</si>
  <si>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</si>
  <si>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</si>
  <si>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</si>
  <si>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</si>
  <si>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</si>
  <si>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</si>
  <si>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</si>
  <si>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</si>
  <si>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</si>
  <si>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</si>
  <si>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</si>
  <si>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</si>
  <si>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</si>
  <si>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</si>
  <si>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</si>
  <si>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</si>
  <si>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</si>
  <si>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</si>
  <si>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</si>
  <si>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</si>
  <si>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</si>
  <si>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</si>
  <si>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</si>
  <si>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</si>
  <si>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</si>
  <si>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</si>
  <si>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</si>
  <si>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</si>
  <si>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</si>
  <si>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</si>
  <si>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</si>
  <si>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</si>
  <si>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</si>
  <si>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</si>
  <si>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</si>
  <si>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</si>
  <si>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</si>
  <si>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</si>
  <si>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</si>
  <si>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</si>
  <si>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</si>
  <si>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</si>
  <si>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</si>
  <si>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</si>
  <si>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</si>
  <si>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</si>
  <si>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</si>
  <si>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</si>
  <si>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</si>
  <si>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</si>
  <si>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</si>
  <si>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</si>
  <si>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</si>
  <si>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</si>
  <si>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</si>
  <si>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</si>
  <si>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</si>
  <si>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</si>
  <si>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</si>
  <si>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</si>
  <si>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</si>
  <si>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</si>
  <si>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</si>
  <si>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</si>
  <si>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</si>
  <si>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</si>
  <si>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</si>
  <si>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</si>
  <si>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</si>
  <si>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</si>
  <si>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</si>
  <si>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</si>
  <si>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</si>
  <si>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</si>
  <si>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</si>
  <si>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</si>
  <si>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</si>
  <si>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</si>
  <si>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</si>
  <si>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</si>
  <si>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</si>
  <si>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</si>
  <si>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</si>
  <si>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</si>
  <si>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</si>
  <si>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</si>
  <si>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</si>
  <si>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</si>
  <si>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</si>
  <si>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</si>
  <si>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</si>
  <si>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</si>
  <si>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</si>
  <si>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</si>
  <si>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</si>
  <si>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</si>
  <si>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</si>
  <si>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</si>
  <si>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</si>
  <si>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</si>
  <si>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</si>
  <si>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</si>
  <si>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</si>
  <si>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</si>
  <si>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</si>
  <si>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</si>
  <si>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</si>
  <si>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</si>
  <si>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</si>
  <si>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</si>
  <si>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</si>
  <si>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</si>
  <si>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</si>
  <si>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</si>
  <si>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</si>
  <si>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</si>
  <si>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</si>
  <si>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</si>
  <si>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</si>
  <si>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</si>
  <si>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</si>
  <si>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</si>
  <si>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</si>
  <si>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</si>
  <si>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</si>
  <si>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</si>
  <si>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</si>
  <si>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</si>
  <si>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</si>
  <si>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</si>
  <si>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</si>
  <si>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</si>
  <si>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</si>
  <si>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</si>
  <si>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</si>
  <si>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</si>
  <si>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</si>
  <si>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</si>
  <si>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</si>
  <si>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</si>
  <si>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</si>
  <si>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</si>
  <si>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</si>
  <si>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</si>
  <si>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</si>
  <si>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</si>
  <si>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</si>
  <si>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</si>
  <si>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</si>
  <si>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</si>
  <si>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</si>
  <si>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</si>
  <si>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</si>
  <si>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</si>
  <si>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</si>
  <si>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</si>
  <si>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</si>
  <si>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</si>
  <si>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</si>
  <si>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</si>
  <si>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</si>
  <si>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</si>
  <si>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</si>
  <si>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</si>
  <si>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</si>
  <si>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</si>
  <si>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</si>
  <si>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</si>
  <si>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</si>
  <si>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</si>
  <si>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</si>
  <si>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</si>
  <si>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</si>
  <si>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</si>
  <si>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</si>
  <si>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</si>
  <si>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</si>
  <si>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</si>
  <si>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</si>
  <si>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</si>
  <si>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</si>
  <si>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</si>
  <si>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</si>
  <si>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</si>
  <si>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</si>
  <si>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</si>
  <si>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</si>
  <si>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</si>
  <si>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</si>
  <si>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</si>
  <si>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</si>
  <si>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</si>
  <si>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</si>
  <si>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</si>
  <si>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</si>
  <si>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</si>
  <si>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</si>
  <si>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</si>
  <si>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</si>
  <si>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</si>
  <si>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</si>
  <si>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</si>
  <si>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</si>
  <si>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</si>
  <si>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</si>
  <si>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</si>
  <si>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</si>
  <si>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</si>
  <si>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</si>
  <si>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</si>
  <si>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</si>
  <si>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</si>
  <si>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</si>
  <si>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</si>
  <si>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</si>
  <si>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</si>
  <si>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</si>
  <si>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</si>
  <si>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</si>
  <si>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</si>
  <si>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</si>
  <si>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</si>
  <si>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</si>
  <si>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</si>
  <si>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</si>
  <si>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</si>
  <si>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</si>
  <si>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</si>
  <si>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</si>
  <si>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</si>
  <si>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</si>
  <si>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</si>
  <si>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</si>
  <si>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</si>
  <si>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</si>
  <si>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</si>
  <si>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</si>
  <si>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</si>
  <si>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</si>
  <si>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</si>
  <si>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</si>
  <si>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</si>
  <si>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</si>
  <si>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</si>
  <si>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</si>
  <si>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</si>
  <si>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</si>
  <si>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</si>
  <si>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</si>
  <si>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</si>
  <si>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</si>
  <si>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</si>
  <si>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</si>
  <si>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</si>
  <si>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</si>
  <si>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</si>
  <si>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</si>
  <si>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</si>
  <si>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</si>
  <si>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</si>
  <si>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</si>
  <si>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</si>
  <si>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</si>
  <si>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</si>
  <si>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</si>
  <si>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</si>
  <si>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</si>
  <si>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</si>
  <si>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</si>
  <si>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</si>
  <si>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</si>
  <si>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</si>
  <si>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</si>
  <si>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</si>
  <si>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</si>
  <si>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</si>
  <si>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</si>
  <si>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</si>
  <si>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</si>
  <si>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</si>
  <si>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</si>
  <si>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</si>
  <si>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</si>
  <si>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</si>
  <si>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</si>
  <si>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</si>
  <si>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</si>
  <si>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</si>
  <si>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</si>
  <si>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</si>
  <si>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</si>
  <si>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</si>
  <si>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</si>
  <si>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</si>
  <si>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</si>
  <si>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</si>
  <si>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</si>
  <si>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</si>
  <si>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</si>
  <si>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</si>
  <si>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</si>
  <si>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</si>
  <si>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</si>
  <si>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</si>
  <si>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</si>
  <si>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</si>
  <si>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</si>
  <si>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</si>
  <si>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</si>
  <si>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</si>
  <si>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</si>
  <si>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</si>
  <si>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</si>
  <si>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</si>
  <si>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</si>
  <si>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</si>
  <si>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</si>
  <si>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</si>
  <si>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</si>
  <si>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</si>
  <si>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</si>
  <si>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</si>
  <si>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</si>
  <si>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</si>
  <si>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</si>
  <si>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</si>
  <si>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</si>
  <si>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</si>
  <si>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</si>
  <si>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</si>
  <si>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</si>
  <si>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</si>
  <si>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</si>
  <si>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</si>
  <si>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</si>
  <si>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</si>
  <si>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</si>
  <si>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</si>
  <si>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</si>
  <si>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</si>
  <si>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</si>
  <si>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</si>
  <si>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</si>
  <si>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</si>
  <si>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</si>
  <si>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</si>
  <si>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</si>
  <si>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</si>
  <si>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</si>
  <si>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</si>
  <si>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</si>
  <si>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</si>
  <si>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</si>
  <si>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</si>
  <si>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</si>
  <si>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</si>
  <si>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</si>
  <si>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</si>
  <si>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</si>
  <si>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</si>
  <si>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</si>
  <si>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</si>
  <si>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</si>
  <si>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</si>
  <si>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</si>
  <si>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</si>
  <si>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</si>
  <si>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</si>
  <si>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</si>
  <si>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</si>
  <si>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</si>
  <si>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</si>
  <si>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</si>
  <si>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</si>
  <si>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</si>
  <si>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</si>
  <si>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</si>
  <si>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</si>
  <si>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</si>
  <si>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</si>
  <si>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</si>
  <si>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</si>
  <si>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</si>
  <si>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</si>
  <si>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</si>
  <si>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</si>
  <si>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</si>
  <si>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</si>
  <si>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</si>
  <si>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</si>
  <si>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</si>
  <si>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</si>
  <si>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</si>
  <si>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</si>
  <si>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</si>
  <si>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</si>
  <si>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</si>
  <si>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</si>
  <si>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</si>
  <si>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</si>
  <si>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</si>
  <si>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</si>
  <si>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</si>
  <si>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</si>
  <si>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</si>
  <si>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</si>
  <si>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</si>
  <si>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</si>
  <si>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</si>
  <si>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</si>
  <si>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</si>
  <si>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</si>
  <si>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</si>
  <si>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</si>
  <si>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</si>
  <si>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</si>
  <si>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</si>
  <si>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</si>
  <si>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</si>
  <si>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</si>
  <si>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</si>
  <si>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</si>
  <si>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</si>
  <si>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</si>
  <si>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</si>
  <si>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</si>
  <si>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</si>
  <si>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</si>
  <si>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</si>
  <si>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</si>
  <si>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</si>
  <si>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</si>
  <si>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</si>
  <si>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</si>
  <si>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</si>
  <si>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</si>
  <si>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</si>
  <si>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</si>
  <si>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</si>
  <si>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</si>
  <si>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</si>
  <si>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</si>
  <si>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</si>
  <si>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</si>
  <si>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</si>
  <si>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</si>
  <si>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</si>
  <si>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</si>
  <si>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</si>
  <si>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</si>
  <si>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</si>
  <si>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</si>
  <si>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</si>
  <si>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</si>
  <si>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</si>
  <si>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</si>
  <si>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</si>
  <si>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</si>
  <si>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</si>
  <si>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</si>
  <si>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</si>
  <si>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</si>
  <si>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</si>
  <si>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</si>
  <si>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</si>
  <si>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</si>
  <si>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</si>
  <si>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</si>
  <si>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</si>
  <si>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</si>
  <si>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</si>
  <si>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</si>
  <si>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</si>
  <si>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</si>
  <si>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</si>
  <si>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</si>
  <si>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</si>
  <si>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</si>
  <si>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</si>
  <si>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</si>
  <si>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</si>
  <si>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</si>
  <si>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</si>
  <si>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</si>
  <si>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</si>
  <si>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</si>
  <si>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</si>
  <si>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</si>
  <si>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</si>
  <si>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</si>
  <si>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</si>
  <si>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</si>
  <si>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</si>
  <si>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</si>
  <si>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</si>
  <si>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</si>
  <si>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</si>
  <si>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</si>
  <si>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</si>
  <si>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</si>
  <si>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</si>
  <si>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</si>
  <si>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</si>
  <si>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</si>
  <si>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</si>
  <si>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</si>
  <si>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</si>
  <si>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</si>
  <si>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</si>
  <si>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</si>
  <si>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</si>
  <si>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</si>
  <si>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</si>
  <si>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</si>
  <si>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</si>
  <si>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</si>
  <si>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</si>
  <si>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</si>
  <si>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</si>
  <si>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</si>
  <si>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</si>
  <si>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</si>
  <si>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</si>
  <si>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</si>
  <si>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</si>
  <si>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</si>
  <si>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</si>
  <si>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</si>
  <si>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</si>
  <si>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</si>
  <si>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</si>
  <si>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</si>
  <si>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</si>
  <si>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</si>
  <si>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</si>
  <si>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</si>
  <si>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</si>
  <si>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</si>
  <si>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</si>
  <si>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</si>
  <si>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</si>
  <si>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</si>
  <si>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</si>
  <si>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</si>
  <si>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</si>
  <si>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</si>
  <si>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</si>
  <si>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</si>
  <si>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</si>
  <si>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</si>
  <si>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</si>
  <si>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</si>
  <si>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</si>
  <si>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</si>
  <si>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</si>
  <si>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</si>
  <si>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</si>
  <si>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</si>
  <si>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</si>
  <si>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</si>
  <si>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</si>
  <si>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</si>
  <si>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</si>
  <si>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</si>
  <si>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</si>
  <si>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</si>
  <si>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</si>
  <si>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</si>
  <si>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</si>
  <si>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</si>
  <si>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</si>
  <si>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</si>
  <si>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</si>
  <si>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</si>
  <si>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</si>
  <si>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</si>
  <si>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</si>
  <si>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</si>
  <si>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</si>
  <si>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</si>
  <si>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</si>
  <si>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</si>
  <si>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</si>
  <si>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</si>
  <si>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</si>
  <si>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</si>
  <si>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</si>
  <si>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</si>
  <si>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</si>
  <si>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</si>
  <si>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</si>
  <si>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</si>
  <si>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</si>
  <si>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</si>
  <si>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</si>
  <si>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</si>
  <si>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</si>
  <si>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</si>
  <si>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</si>
  <si>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</si>
  <si>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</si>
  <si>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</si>
  <si>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</si>
  <si>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</si>
  <si>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</si>
  <si>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</si>
  <si>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</si>
  <si>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</si>
  <si>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</si>
  <si>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</si>
  <si>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</si>
  <si>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</si>
  <si>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</si>
  <si>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</si>
  <si>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</si>
  <si>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</si>
  <si>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</si>
  <si>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</si>
  <si>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</si>
  <si>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</si>
  <si>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</si>
  <si>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</si>
  <si>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</si>
  <si>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</si>
  <si>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</si>
  <si>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</si>
  <si>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</si>
  <si>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</si>
  <si>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</si>
  <si>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</si>
  <si>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</si>
  <si>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</si>
  <si>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</si>
  <si>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</si>
  <si>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</si>
  <si>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</si>
  <si>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</si>
  <si>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</si>
  <si>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</si>
  <si>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</si>
  <si>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</si>
  <si>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</si>
  <si>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</si>
  <si>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</si>
  <si>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</si>
  <si>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</si>
  <si>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</si>
  <si>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</si>
  <si>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</si>
  <si>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</si>
  <si>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</si>
  <si>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</si>
  <si>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</si>
  <si>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</si>
  <si>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</si>
  <si>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</si>
  <si>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</si>
  <si>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</si>
  <si>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</si>
  <si>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</si>
  <si>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</si>
  <si>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</si>
  <si>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</si>
  <si>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</si>
  <si>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</si>
  <si>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</si>
  <si>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</si>
  <si>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</si>
  <si>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</si>
  <si>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</si>
  <si>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</si>
  <si>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</si>
  <si>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</si>
  <si>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</si>
  <si>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</si>
  <si>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</si>
  <si>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</si>
  <si>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</si>
  <si>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</si>
  <si>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</si>
  <si>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</si>
  <si>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</si>
  <si>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</si>
  <si>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</si>
  <si>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</si>
  <si>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</si>
  <si>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</si>
  <si>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</si>
  <si>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</si>
  <si>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</si>
  <si>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</si>
  <si>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</si>
  <si>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</si>
  <si>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</si>
  <si>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</si>
  <si>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</si>
  <si>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</si>
  <si>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</si>
  <si>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</si>
  <si>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</si>
  <si>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</si>
  <si>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</si>
  <si>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</si>
  <si>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</si>
  <si>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</si>
  <si>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</si>
  <si>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</si>
  <si>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</si>
  <si>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</si>
  <si>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</si>
  <si>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</si>
  <si>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</si>
  <si>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</si>
  <si>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</si>
  <si>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</si>
  <si>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</si>
  <si>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</si>
  <si>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</si>
  <si>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</si>
  <si>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</si>
  <si>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</si>
  <si>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</si>
  <si>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</si>
  <si>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</si>
  <si>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</si>
  <si>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</si>
  <si>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</si>
  <si>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</si>
  <si>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</si>
  <si>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</si>
  <si>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</si>
  <si>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</si>
  <si>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</si>
  <si>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</si>
  <si>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</si>
  <si>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</si>
  <si>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</si>
  <si>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</si>
  <si>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</si>
  <si>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</si>
  <si>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</si>
  <si>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</si>
  <si>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</si>
  <si>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</si>
  <si>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</si>
  <si>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</si>
  <si>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</si>
  <si>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</si>
  <si>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</si>
  <si>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</si>
  <si>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</si>
  <si>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</si>
  <si>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</si>
  <si>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</si>
  <si>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</si>
  <si>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</si>
  <si>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</si>
  <si>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</si>
  <si>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</si>
  <si>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</si>
  <si>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</si>
  <si>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</si>
  <si>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</si>
  <si>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</si>
  <si>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</si>
  <si>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</si>
  <si>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</si>
  <si>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</si>
  <si>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</si>
  <si>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</si>
  <si>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</si>
  <si>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</si>
  <si>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</si>
  <si>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</si>
  <si>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</si>
  <si>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</si>
  <si>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</si>
  <si>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</si>
  <si>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</si>
  <si>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</si>
  <si>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</si>
  <si>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</si>
  <si>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</si>
  <si>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</si>
  <si>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</si>
  <si>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</si>
  <si>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</si>
  <si>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</si>
  <si>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</si>
  <si>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</si>
  <si>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</si>
  <si>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</si>
  <si>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</si>
  <si>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</si>
  <si>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</si>
  <si>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</si>
  <si>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</si>
  <si>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</si>
  <si>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</si>
  <si>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</si>
  <si>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</si>
  <si>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</si>
  <si>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</si>
  <si>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</si>
  <si>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</si>
  <si>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</si>
  <si>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</si>
  <si>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</si>
  <si>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</si>
  <si>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</si>
  <si>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</si>
  <si>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</si>
  <si>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</si>
  <si>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</si>
  <si>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</si>
  <si>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</si>
  <si>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</si>
  <si>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</si>
  <si>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</si>
  <si>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</si>
  <si>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</si>
  <si>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</si>
  <si>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</si>
  <si>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</si>
  <si>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</si>
  <si>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</si>
  <si>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</si>
  <si>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</si>
  <si>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</si>
  <si>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</si>
  <si>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</si>
  <si>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</si>
  <si>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</si>
  <si>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</si>
  <si>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</si>
  <si>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</si>
  <si>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</si>
  <si>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</si>
  <si>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</si>
  <si>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</si>
  <si>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</si>
  <si>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</si>
  <si>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</si>
  <si>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</si>
  <si>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</si>
  <si>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</si>
  <si>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</si>
  <si>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</si>
  <si>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</si>
  <si>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</si>
  <si>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</si>
  <si>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</si>
  <si>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</si>
  <si>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</si>
  <si>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</si>
  <si>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</si>
  <si>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</si>
  <si>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</si>
  <si>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</si>
  <si>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</si>
  <si>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</si>
  <si>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</si>
  <si>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</si>
  <si>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</si>
  <si>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</si>
  <si>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</si>
  <si>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</si>
  <si>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</si>
  <si>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</si>
  <si>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</si>
  <si>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</si>
  <si>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</si>
  <si>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</si>
  <si>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</si>
  <si>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</si>
  <si>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</si>
  <si>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</si>
  <si>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</si>
  <si>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</si>
  <si>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</si>
  <si>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</si>
  <si>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</si>
  <si>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</si>
  <si>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</si>
  <si>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</si>
  <si>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</si>
  <si>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</si>
  <si>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</si>
  <si>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</si>
  <si>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</si>
  <si>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</si>
  <si>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</si>
  <si>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</si>
  <si>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</si>
  <si>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</si>
  <si>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</si>
  <si>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</si>
  <si>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</si>
  <si>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</si>
  <si>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</si>
  <si>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</si>
  <si>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</si>
  <si>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</si>
  <si>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</si>
  <si>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</si>
  <si>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</si>
  <si>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</si>
  <si>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</si>
  <si>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</si>
  <si>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</si>
  <si>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</si>
  <si>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</si>
  <si>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</si>
  <si>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</si>
  <si>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</si>
  <si>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</si>
  <si>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</si>
  <si>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</si>
  <si>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</si>
  <si>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</si>
  <si>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</si>
  <si>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</si>
  <si>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</si>
  <si>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</si>
  <si>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</si>
  <si>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</si>
  <si>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</si>
  <si>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</si>
  <si>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</si>
  <si>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</si>
  <si>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</si>
  <si>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</si>
  <si>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</si>
  <si>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</si>
  <si>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</si>
  <si>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</si>
  <si>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</si>
  <si>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</si>
  <si>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</si>
  <si>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</si>
  <si>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</si>
  <si>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</si>
  <si>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</si>
  <si>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</si>
  <si>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</si>
  <si>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</si>
  <si>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</si>
  <si>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</si>
  <si>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</si>
  <si>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</si>
  <si>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</si>
  <si>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</si>
  <si>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</si>
  <si>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</si>
  <si>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</si>
  <si>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</si>
  <si>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</si>
  <si>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</si>
  <si>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</si>
  <si>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</si>
  <si>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</si>
  <si>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</si>
  <si>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</si>
  <si>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</si>
  <si>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</si>
  <si>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</si>
  <si>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</si>
  <si>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</si>
  <si>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</si>
  <si>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</si>
  <si>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</si>
  <si>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</si>
  <si>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</si>
  <si>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</si>
  <si>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</si>
  <si>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</si>
  <si>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</si>
  <si>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</si>
  <si>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</si>
  <si>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</si>
  <si>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</si>
  <si>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</si>
  <si>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</si>
  <si>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</si>
  <si>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</si>
  <si>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</si>
  <si>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</si>
  <si>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</si>
  <si>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</si>
  <si>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</si>
  <si>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</si>
  <si>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</si>
  <si>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</si>
  <si>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</si>
  <si>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</si>
  <si>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</si>
  <si>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</si>
  <si>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</si>
  <si>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</si>
  <si>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</si>
  <si>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</si>
  <si>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</si>
  <si>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</si>
  <si>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</si>
  <si>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</si>
  <si>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</si>
  <si>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</si>
  <si>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</si>
  <si>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</si>
  <si>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</si>
  <si>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</si>
  <si>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</si>
  <si>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</si>
  <si>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</si>
  <si>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</si>
  <si>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</si>
  <si>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</si>
  <si>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</si>
  <si>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</si>
  <si>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</si>
  <si>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</si>
  <si>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</si>
  <si>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</si>
  <si>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</si>
  <si>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</si>
  <si>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</si>
  <si>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</si>
  <si>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</si>
  <si>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</si>
  <si>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</si>
  <si>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</si>
  <si>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</si>
  <si>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</si>
  <si>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</si>
  <si>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</si>
  <si>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</si>
  <si>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</si>
  <si>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</si>
  <si>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</si>
  <si>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</si>
  <si>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</si>
  <si>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</si>
  <si>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</si>
  <si>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</si>
  <si>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</si>
  <si>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</si>
  <si>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</si>
  <si>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</si>
  <si>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</si>
  <si>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</si>
  <si>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</si>
  <si>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</si>
  <si>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</si>
  <si>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</si>
  <si>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</si>
  <si>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</si>
  <si>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</si>
  <si>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</si>
  <si>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</si>
  <si>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</si>
  <si>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</si>
  <si>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</si>
  <si>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</si>
  <si>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</si>
  <si>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</si>
  <si>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</si>
  <si>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</si>
  <si>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</si>
  <si>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</si>
  <si>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</si>
  <si>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</si>
  <si>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</si>
  <si>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</si>
  <si>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</si>
  <si>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</si>
  <si>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</si>
  <si>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</si>
  <si>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</si>
  <si>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</si>
  <si>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</si>
  <si>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</si>
  <si>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</si>
  <si>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</si>
  <si>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</si>
  <si>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</si>
  <si>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</si>
  <si>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</si>
  <si>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</si>
  <si>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</si>
  <si>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</si>
  <si>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</si>
  <si>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</si>
  <si>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</si>
  <si>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</si>
  <si>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</si>
  <si>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</si>
  <si>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</si>
  <si>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</si>
  <si>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</si>
  <si>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</si>
  <si>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</si>
  <si>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</si>
  <si>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</si>
  <si>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</si>
  <si>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</si>
  <si>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</si>
  <si>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</si>
  <si>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</si>
  <si>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</si>
  <si>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</si>
  <si>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</si>
  <si>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</si>
  <si>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</si>
  <si>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</si>
  <si>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</si>
  <si>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</si>
  <si>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</si>
  <si>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</si>
  <si>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</si>
  <si>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</si>
  <si>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</si>
  <si>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</si>
  <si>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</si>
  <si>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</si>
  <si>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</si>
  <si>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</si>
  <si>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</si>
  <si>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</si>
  <si>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</si>
  <si>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</si>
  <si>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</si>
  <si>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</si>
  <si>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</si>
  <si>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</si>
  <si>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</si>
  <si>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</si>
  <si>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</si>
  <si>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</si>
  <si>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</si>
  <si>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</si>
  <si>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</si>
  <si>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</si>
  <si>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</si>
  <si>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</si>
  <si>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</si>
  <si>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</si>
  <si>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</si>
  <si>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</si>
  <si>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</si>
  <si>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</si>
  <si>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</si>
  <si>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</si>
  <si>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</si>
  <si>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</si>
  <si>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</si>
  <si>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</si>
  <si>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</si>
  <si>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</si>
  <si>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</si>
  <si>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</si>
  <si>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</si>
  <si>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</si>
  <si>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</si>
  <si>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</si>
  <si>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</si>
  <si>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</si>
  <si>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</si>
  <si>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</si>
  <si>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</si>
  <si>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</si>
  <si>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</si>
  <si>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</si>
  <si>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</si>
  <si>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</si>
  <si>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</si>
  <si>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</si>
  <si>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</si>
  <si>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</si>
  <si>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</si>
  <si>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</si>
  <si>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</si>
  <si>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</si>
  <si>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</si>
  <si>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</si>
  <si>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</si>
  <si>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</si>
  <si>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</si>
  <si>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</si>
  <si>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</si>
  <si>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</si>
  <si>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</si>
  <si>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</si>
  <si>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</si>
  <si>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</si>
  <si>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</si>
  <si>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</si>
  <si>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</si>
  <si>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</si>
  <si>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</si>
  <si>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</si>
  <si>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</si>
  <si>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</si>
  <si>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</si>
  <si>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</si>
  <si>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</si>
  <si>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</si>
  <si>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</si>
  <si>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</si>
  <si>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</si>
  <si>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</si>
  <si>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</si>
  <si>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</si>
  <si>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</si>
  <si>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</si>
  <si>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</si>
  <si>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</si>
  <si>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</si>
  <si>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</si>
  <si>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</si>
  <si>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</si>
  <si>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</si>
  <si>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</si>
  <si>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</si>
  <si>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</si>
  <si>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</si>
  <si>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</si>
  <si>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</si>
  <si>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</si>
  <si>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</si>
  <si>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</si>
  <si>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</si>
  <si>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</si>
  <si>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</si>
  <si>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</si>
  <si>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</si>
  <si>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</si>
  <si>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</si>
  <si>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</si>
  <si>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</si>
  <si>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</si>
  <si>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</si>
  <si>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</si>
  <si>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</si>
  <si>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</si>
  <si>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</si>
  <si>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</si>
  <si>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</si>
  <si>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</si>
  <si>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</si>
  <si>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</si>
  <si>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</si>
  <si>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</si>
  <si>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</si>
  <si>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</si>
  <si>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</si>
  <si>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</si>
  <si>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</si>
  <si>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</si>
  <si>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</si>
  <si>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</si>
  <si>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</si>
  <si>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</si>
  <si>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</si>
  <si>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</si>
  <si>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</si>
  <si>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</si>
  <si>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</si>
  <si>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</si>
  <si>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</si>
  <si>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</si>
  <si>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</si>
  <si>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</si>
  <si>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</si>
  <si>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</si>
  <si>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</si>
  <si>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</si>
  <si>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PCM-20251201-00000379</t>
  </si>
  <si>
    <t>taf0152</t>
  </si>
  <si>
    <t xml:space="preserve">access owner issue </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</si>
  <si>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</si>
  <si>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</si>
  <si>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</si>
  <si>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</si>
  <si>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</si>
  <si>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</si>
  <si>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</si>
  <si>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</si>
  <si>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</si>
  <si>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</si>
  <si>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</si>
  <si>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</si>
  <si>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</si>
  <si>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</si>
  <si>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</si>
  <si>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</si>
  <si>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</si>
  <si>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</si>
  <si>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60 mins</t>
  </si>
  <si>
    <t>PCM-20251201-00000329</t>
  </si>
  <si>
    <t>SCECO cut off at TLT area , 1st team dispatched for site TLT0968 ETA 140 mins and 2nd team dipsatched for site TLT0922 ETA 160 mins</t>
  </si>
  <si>
    <t>PCM-20251201-00000368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</si>
</sst>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329.40827291666938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45992.356698842596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45992.356698842596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45992.356698842596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45992.356698842596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45992.356698842596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45992.356698842596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45992.356698842596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45992.356698842596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45992.356698842596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45992.356698842596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45992.356698842596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45992.356698842596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45992.356698842596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45992.356698842596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45992.356698842596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45992.356698842596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45992.356698842596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45992.356698842596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45992.356698842596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45992.356698842596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45992.356698842596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45992.356698842596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45992.356698842596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45992.356698842596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45992.356698842596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45992.356698842596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45992.356698842596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45992.356698842596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45992.356698842596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45992.356698842596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45992.356698842596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45992.356698842596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45992.356698842596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45992.356698842596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45992.356698842596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45992.356698842596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45992.356698842596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45992.356698842596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45992.356698842596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45992.356698842596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45992.356698842596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45992.356698842596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45992.356698842596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45992.356698842596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45992.356698842596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45992.356698842596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45992.356698842596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45992.356698842596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45992.356698842596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45992.356698842596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45992.356698842596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45992.356698842596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45992.356698842596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45992.356698842596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45992.356698842596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45992.356698842596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45992.356698842596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45992.356698842596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45992.356698842596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45992.356698842596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45992.356698842596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45992.356698842596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45992.356698842596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45992.356698842596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45992.356698842596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45992.356698842596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45992.356698842596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45992.356698842596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45992.356698842596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45992.356698842596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45992.356698842596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45992.356698842596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45992.356698842596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45992.356698842596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45992.356698842596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45992.356698842596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45992.356698842596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45992.356698842596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45992.356698842596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45992.356698842596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45992.356698842596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45992.356698842596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45992.356698842596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45992.356698842596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45992.356698842596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45992.356698842596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45992.356698842596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45992.356698842596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45992.356698842596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45992.356698842596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45992.356698842596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45992.356698842596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45992.356698842596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45992.356698842596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45992.356698842596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45992.356698842596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45992.356698842596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45992.356698842596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45992.356698842596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45992.356698842596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45992.356698842596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45992.356698842596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45992.356698842596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45992.356698842596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45992.356698842596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45992.356698842596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45992.356698842596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45992.356698842596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45992.356698842596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45992.356698842596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45992.356698842596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45992.356698842596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45992.356698842596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45992.356698842596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45992.356698842596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45992.356698842596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45992.356698842596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45992.356698842596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45992.356698842596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45992.356698842596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45992.356698842596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45992.356698842596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45992.356698842596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45992.356698842596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45992.356698842596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45992.356698842596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45992.356698842596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45992.356698842596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45992.356698842596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45992.356698842596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45992.356698842596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45992.356698842596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45992.356698842596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45992.356698842596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45992.356698842596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45992.356698842596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45992.356698842596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45992.356698842596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45992.356698842596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45992.356698842596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45992.356698842596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45992.356698842596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45992.356698842596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45992.356698842596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45992.356698842596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45992.356698842596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45992.356698842596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45992.356698842596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45992.356698842596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45992.356698842596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45992.356698842596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45992.356698842596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45992.356698842596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45992.356698842596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45992.356698842596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45992.356698842596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45992.356698842596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45992.356698842596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45992.356698842596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45992.356698842596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45992.356698842596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45992.356698842596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45992.356698842596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45992.356698842596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45992.356698842596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45992.356698842596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45992.356698842596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45992.356698842596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45992.356698842596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45992.356698842596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45992.356698842596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45992.356698842596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45992.356698842596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45992.356698842596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45992.356698842596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45992.356698842596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45992.356698842596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45992.356698842596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45992.356698842596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45992.356698842596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45992.356698842596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45992.356698842596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45992.356698842596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45992.356698842596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45992.356698842596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45992.356698842596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45992.356698842596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45992.356698842596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45992.356698842596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45992.356698842596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45992.356698842596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45992.356698842596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45992.356698842596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45992.356698842596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45992.356698842596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45992.356698842596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45992.356698842596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45992.356698842596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45992.356698842596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45992.356698842596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45992.356698842596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45992.356698842596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45992.356698842596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45992.356698842596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45992.356698842596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45992.356698842596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45992.356698842596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45992.356698842596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45992.356698842596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45992.356698842596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45992.356698842596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45992.356698842596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45992.356698842596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45992.356698842596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45992.356698842596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45992.356698842596</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9D69C20D-D1FE-4F82-A5EC-8DB83998197B}"/>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167.35686087963404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7.9692798611140461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8.4557638889236841E-2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2.0807638895348646E-2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45992.356698842596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45992.356698842596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45992.356698842596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45992.356698842596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45992.356698842596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45992.356698842596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45992.356698842596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45992.356698842596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45992.356698842596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45992.356698842596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45992.356698842596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45992.356698842596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45992.356698842596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45992.356698842596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45992.356698842596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45992.356698842596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45992.356698842596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45992.356698842596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45992.356698842596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45992.356698842596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45992.356698842596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45992.356698842596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45992.356698842596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45992.356698842596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45992.356698842596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45992.356698842596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45992.356698842596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45992.356698842596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45992.356698842596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45992.356698842596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45992.356698842596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45992.356698842596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45992.356698842596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45992.356698842596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45992.356698842596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45992.356698842596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45992.356698842596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45992.356698842596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45992.356698842596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45992.356698842596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45992.356698842596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45992.356698842596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45992.356698842596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45992.356698842596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45992.356698842596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45992.356698842596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45992.356698842596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45992.356698842596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45992.356698842596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45992.356698842596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45992.356698842596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45992.356698842596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45992.356698842596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45992.356698842596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45992.356698842596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45992.356698842596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45992.356698842596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45992.356698842596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45992.356698842596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A12" sqref="A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45992.356698842596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45992.356698842596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45992.356698842596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45992.356698842596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45992.356698842596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45992.356698842596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45992.356698842596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45992.356698842596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45992.356698842596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45992.356698842596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45992.356698842596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45992.356698842596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45992.356698842596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45992.356698842596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45992.356698842596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45992.356698842596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45992.356698842596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45992.356698842596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45992.356698842596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45992.356698842596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45992.356698842596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45992.356698842596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45992.356698842596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45992.356698842596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45992.356698842596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45992.356698842596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45992.356698842596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45992.356698842596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45992.356698842596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45992.356698842596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45992.356698842596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45992.356698842596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45992.356698842596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45992.356698842596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45992.356698842596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45992.356698842596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45992.356698842596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45992.356698842596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45992.356698842596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45992.356698842596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45992.356698842596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45992.356698842596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45992.356698842596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45992.356698842596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45992.356698842596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45992.356698842596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45992.356698842596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45992.356698842596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45992.356698842596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45992.356698842596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45992.356698842596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45992.356698842596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45992.356698842596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45992.356698842596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45992.356698842596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45992.356698842596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45992.356698842596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45992.356698842596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45992.356698842596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45992.356698842596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45992.356698842596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45992.356698842596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45992.356698842596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45992.356698842596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45992.356698842596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45992.356698842596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45992.356698842596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45992.356698842596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45992.356698842596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45992.356698842596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45992.356698842596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45992.356698842596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45992.356698842596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45992.356698842596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45992.356698842596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45992.356698842596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45992.356698842596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45992.356698842596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45992.356698842596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45992.356698842596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45992.356698842596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45992.356698842596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45992.356698842596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45992.356698842596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45992.356698842596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45992.356698842596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45992.356698842596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45992.356698842596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45992.356698842596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45992.356698842596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45992.356698842596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45992.356698842596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45992.356698842596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45992.356698842596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45992.356698842596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45992.356698842596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45992.356698842596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45992.356698842596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45992.356698842596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45992.356698842596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45992.356698842596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45992.356698842596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45992.356698842596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45992.356698842596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45992.356698842596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45992.356698842596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45992.356698842596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45992.356698842596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45992.356698842596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45992.356698842596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45992.356698842596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45992.356698842596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45992.356698842596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45992.356698842596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45992.356698842596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45992.356698842596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45992.356698842596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45992.356698842596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45992.356698842596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45992.356698842596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45992.356698842596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45992.356698842596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45992.356698842596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45992.356698842596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45992.356698842596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45992.356698842596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45992.356698842596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45992.356698842596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45992.356698842596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45992.356698842596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45992.356698842596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45992.356698842596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45992.356698842596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45992.356698842596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45992.356698842596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45992.356698842596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45992.356698842596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45992.356698842596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45992.356698842596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45992.356698842596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45992.356698842596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45992.356698842596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45992.356698842596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45992.356698842596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45992.356698842596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45992.356698842596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45992.356698842596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45992.356698842596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45992.356698842596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45992.356698842596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45992.356698842596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45992.356698842596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45992.356698842596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45992.356698842596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45992.356698842596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45992.356698842596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45992.356698842596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45992.356698842596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45992.356698842596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45992.356698842596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45992.356698842596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45992.356698842596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45992.356698842596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45992.356698842596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45992.356698842596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45992.356698842596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45992.356698842596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45992.356698842596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45992.356698842596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45992.356698842596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45992.356698842596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45992.356698842596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45992.356698842596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45992.356698842596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45992.356698842596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45992.356698842596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45992.356698842596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45992.356698842596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45992.356698842596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45992.356698842596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45992.356698842596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45992.356698842596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45992.356698842596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45992.356698842596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45992.356698842596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45992.356698842596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45992.356698842596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45992.356698842596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45992.356698842596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45992.356698842596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45992.356698842596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45992.356698842596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45992.356698842596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45992.356698842596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45992.356698842596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45992.356698842596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45992.356698842596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45992.356698842596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45992.356698842596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45992.356698842596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45992.356698842596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45992.356698842596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45992.356698842596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45992.356698842596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45992.356698842596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45992.356698842596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45992.356698842596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45992.356698842596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45992.356698842596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45992.356698842596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45992.356698842596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45992.356698842596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45992.356698842596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45992.356698842596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45992.356698842596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45992.356698842596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45992.356698842596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45992.356698842596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45992.356698842596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45992.356698842596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45992.356698842596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45992.356698842596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45992.356698842596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45992.356698842596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45992.356698842596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45992.356698842596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45992.356698842596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45992.356698842596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45992.356698842596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45992.356698842596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45992.356698842596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45992.356698842596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45992.356698842596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45992.356698842596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45992.356698842596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45992.356698842596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45992.356698842596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45992.356698842596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45992.356698842596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45992.356698842596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45992.356698842596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45992.356698842596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45992.356698842596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45992.356698842596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45992.356698842596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45992.356698842596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45992.356698842596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45992.356698842596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45992.356698842596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45992.356698842596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45992.356698842596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45992.356698842596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45992.356698842596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45992.356698842596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45992.356698842596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45992.356698842596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45992.356698842596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45992.356698842596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45992.356698842596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45992.356698842596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45992.356698842596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45992.356698842596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45992.356698842596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45992.356698842596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45992.356698842596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45992.356698842596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45992.356698842596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45992.356698842596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45992.356698842596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45992.356698842596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45992.356698842596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45992.356698842596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45992.356698842596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45992.356698842596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45992.356698842596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45992.356698842596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45992.356698842596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45992.356698842596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45992.356698842596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45992.356698842596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45992.356698842596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45992.356698842596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45992.356698842596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45992.356698842596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45992.356698842596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45992.356698842596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45992.356698842596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45992.356698842596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45992.356698842596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45992.356698842596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45992.356698842596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45992.356698842596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45992.356698842596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45992.356698842596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45992.356698842596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45992.356698842596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45992.356698842596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45992.356698842596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45992.356698842596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45992.356698842596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45992.356698842596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45992.356698842596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45992.356698842596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45992.356698842596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45992.356698842596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45992.356698842596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45992.356698842596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45992.356698842596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45992.356698842596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45992.356698842596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45992.356698842596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45992.356698842596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45992.356698842596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45992.356698842596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45992.356698842596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45992.356698842596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45992.356698842596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45992.356698842596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45992.356698842596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45992.356698842596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45992.356698842596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45992.356698842596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45992.356698842596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45992.356698842596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45992.356698842596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45992.356698842596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45992.356698842596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45992.356698842596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45992.356698842596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45992.356698842596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45992.356698842596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45992.356698842596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45992.356698842596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45992.356698842596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45992.356698842596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45992.356698842596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45992.356698842596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45992.356698842596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45992.356698842596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45992.356698842596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45992.356698842596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45992.356698842596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45992.356698842596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45992.356698842596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45992.356698842596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45992.356698842596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45992.356698842596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45992.356698842596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45992.356698842596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45992.356698842596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45992.356698842596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45992.356698842596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45992.356698842596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45992.356698842596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45992.356698842596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45992.356698842596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45992.356698842596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45992.356698842596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45992.356698842596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45992.356698842596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45992.356698842596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45992.356698842596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45992.356698842596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45992.356698842596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45992.356698842596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45992.356698842596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45992.356698842596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45992.356698842596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45992.356698842596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45992.356698842596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45992.356698842596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45992.356698842596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45992.356698842596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45992.356698842596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45992.356698842596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45992.356698842596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45992.356698842596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45992.356698842596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45992.356698842596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45992.356698842596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45992.356698842596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45992.356698842596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45992.356698842596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45992.356698842596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45992.356698842596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45992.356698842596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45992.356698842596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45992.356698842596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45992.356698842596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45992.356698842596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45992.356698842596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45992.356698842596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45992.356698842596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45992.356698842596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45992.356698842596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45992.356698842596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45992.356698842596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45992.356698842596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45992.356698842596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45992.356698842596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45992.356698842596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45992.356698842596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45992.356698842596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45992.356698842596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45992.356698842596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45992.356698842596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45992.356698842596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45992.356698842596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45992.356698842596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45992.356698842596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45992.356698842596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45992.356698842596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45992.356698842596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45992.356698842596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45992.356698842596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45992.356698842596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45992.356698842596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45992.356698842596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45992.356698842596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45992.356698842596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45992.356698842596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45992.356698842596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45992.356698842596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45992.356698842596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45992.356698842596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45992.356698842596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45992.356698842596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45992.356698842596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45992.356698842596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45992.356698842596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45992.356698842596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45992.356698842596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45992.356698842596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45992.356698842596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45992.356698842596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45992.356698842596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45992.356698842596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45992.356698842596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45992.356698842596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45992.356698842596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45992.356698842596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45992.356698842596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45992.356698842596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45992.356698842596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45992.356698842596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45992.356698842596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45992.356698842596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45992.356698842596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45992.356698842596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45992.356698842596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45992.356698842596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45992.356698842596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45992.356698842596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45992.356698842596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45992.356698842596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45992.356698842596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45992.356698842596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45992.356698842596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45992.356698842596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45992.356698842596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45992.356698842596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45992.356698842596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45992.356698842596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45992.356698842596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45992.356698842596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45992.356698842596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45992.356698842596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45992.356698842596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45992.356698842596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45992.356698842596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45992.356698842596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45992.356698842596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45992.356698842596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45992.356698842596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45992.356698842596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45992.356698842596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45992.356698842596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45992.356698842596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45992.356698842596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45992.356698842596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45992.356698842596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45992.356698842596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45992.356698842596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45992.356698842596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45992.356698842596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45992.356698842596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45992.356698842596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45992.356698842596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45992.356698842596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45992.356698842596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45992.356698842596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45992.356698842596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45992.356698842596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45992.356698842596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45992.356698842596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45992.356698842596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45992.356698842596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45992.356698842596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45992.356698842596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45992.356698842596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45992.356698842596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45992.356698842596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45992.356698842596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45992.356698842596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45992.356698842596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45992.356698842596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45992.356698842596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45992.356698842596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45992.356698842596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45992.356698842596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45992.356698842596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45992.356698842596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45992.356698842596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45992.356698842596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45992.356698842596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45992.356698842596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45992.356698842596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45992.356698842596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45992.356698842596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45992.356698842596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45992.356698842596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45992.356698842596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45992.356698842596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45992.356698842596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45992.356698842596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45992.356698842596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45992.356698842596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45992.356698842596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45992.356698842596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45992.356698842596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45992.356698842596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45992.356698842596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45992.356698842596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45992.356698842596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45992.356698842596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45992.356698842596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45992.356698842596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45992.356698842596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45992.356698842596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45992.356698842596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45992.356698842596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45992.356698842596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45992.356698842596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45992.356698842596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45992.356698842596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45992.356698842596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45992.356698842596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45992.356698842596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45992.356698842596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45992.356698842596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45992.356698842596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45992.356698842596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45992.356698842596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45992.356698842596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45992.356698842596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45992.356698842596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45992.356698842596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45992.356698842596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45992.356698842596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45992.356698842596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45992.356698842596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45992.356698842596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45992.356698842596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45992.356698842596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45992.356698842596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45992.356698842596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45992.356698842596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45992.356698842596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45992.356698842596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45992.356698842596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45992.356698842596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45992.356698842596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45992.356698842596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45992.356698842596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45992.356698842596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45992.356698842596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45992.356698842596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45992.356698842596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45992.356698842596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45992.356698842596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45992.356698842596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45992.356698842596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45992.356698842596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45992.356698842596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45992.356698842596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45992.356698842596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45992.356698842596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45992.356698842596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45992.356698842596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45992.356698842596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45992.356698842596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45992.356698842596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45992.356698842596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45992.356698842596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45992.356698842596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45992.356698842596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45992.356698842596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45992.356698842596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45992.356698842596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45992.356698842596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45992.356698842596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45992.356698842596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45992.356698842596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45992.356698842596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45992.356698842596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45992.356698842596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45992.356698842596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45992.356698842596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45992.356698842596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45992.356698842596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45992.356698842596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45992.356698842596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45992.356698842596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45992.356698842596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45992.356698842596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45992.356698842596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45992.356698842596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45992.356698842596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45992.356698842596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45992.356698842596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45992.356698842596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45992.356698842596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45992.356698842596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45992.356698842596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45992.356698842596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45992.356698842596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45992.356698842596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45992.356698842596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45992.356698842596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45992.356698842596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45992.356698842596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45992.356698842596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45992.356698842596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45992.356698842596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45992.356698842596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45992.356698842596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45992.356698842596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45992.356698842596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45992.356698842596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45992.356698842596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45992.356698842596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45992.356698842596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45992.356698842596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45992.356698842596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45992.356698842596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45992.356698842596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45992.356698842596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45992.356698842596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45992.356698842596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45992.356698842596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45992.356698842596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45992.356698842596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45992.356698842596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45992.356698842596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45992.356698842596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45992.356698842596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45992.356698842596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45992.356698842596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45992.356698842596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45992.356698842596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45992.356698842596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45992.356698842596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45992.356698842596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45992.356698842596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45992.356698842596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45992.356698842596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45992.356698842596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45992.356698842596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45992.356698842596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45992.356698842596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45992.356698842596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45992.356698842596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45992.356698842596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45992.356698842596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45992.356698842596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45992.356698842596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45992.356698842596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45992.356698842596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45992.356698842596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45992.356698842596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45992.356698842596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45992.356698842596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45992.356698842596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45992.356698842596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45992.356698842596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45992.356698842596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45992.356698842596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45992.356698842596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45992.356698842596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45992.356698842596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45992.356698842596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45992.356698842596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45992.356698842596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45992.356698842596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45992.356698842596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45992.356698842596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45992.356698842596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45992.356698842596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45992.356698842596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45992.356698842596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45992.356698842596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45992.356698842596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45992.356698842596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45992.356698842596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45992.356698842596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45992.356698842596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45992.356698842596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45992.356698842596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45992.356698842596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45992.356698842596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45992.356698842596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45992.356698842596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45992.356698842596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45992.356698842596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45992.356698842596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45992.356698842596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45992.356698842596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45992.356698842596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45992.356698842596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45992.356698842596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45992.356698842596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45992.356698842596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45992.356698842596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45992.356698842596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45992.356698842596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45992.356698842596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45992.356698842596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45992.356698842596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45992.356698842596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45992.356698842596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45992.356698842596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45992.356698842596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45992.356698842596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45992.356698842596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45992.356698842596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45992.356698842596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45992.356698842596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45992.356698842596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45992.356698842596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45992.356698842596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45992.356698842596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45992.356698842596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45992.356698842596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45992.356698842596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45992.356698842596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45992.356698842596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45992.356698842596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45992.356698842596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45992.356698842596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45992.356698842596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45992.356698842596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45992.356698842596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45992.356698842596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45992.356698842596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45992.356698842596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45992.356698842596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45992.356698842596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45992.356698842596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45992.356698842596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45992.356698842596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45992.356698842596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45992.356698842596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45992.356698842596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45992.356698842596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45992.356698842596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45992.356698842596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45992.356698842596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45992.356698842596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45992.356698842596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45992.356698842596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45992.356698842596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45992.356698842596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45992.356698842596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45992.356698842596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45992.356698842596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45992.356698842596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45992.356698842596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45992.356698842596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45992.356698842596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45992.356698842596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45992.356698842596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45992.356698842596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45992.356698842596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45992.356698842596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45992.356698842596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45992.356698842596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45992.356698842596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45992.356698842596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45992.356698842596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45992.356698842596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45992.356698842596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45992.356698842596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45992.356698842596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45992.356698842596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45992.356698842596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45992.356698842596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45992.356698842596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45992.356698842596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45992.356698842596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45992.356698842596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45992.356698842596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45992.356698842596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45992.356698842596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45992.356698842596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45992.356698842596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45992.356698842596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45992.356698842596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45992.356698842596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45992.356698842596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45992.356698842596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45992.356698842596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45992.356698842596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45992.356698842596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45992.356698842596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45992.356698842596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45992.356698842596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45992.356698842596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45992.356698842596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45992.356698842596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45992.356698842596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45992.356698842596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45992.356698842596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45992.356698842596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45992.356698842596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45992.356698842596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45992.356698842596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45992.356698842596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45992.356698842596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45992.356698842596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45992.356698842596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45992.356698842596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45992.356698842596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45992.356698842596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45992.356698842596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45992.356698842596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45992.356698842596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45992.356698842596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45992.356698842596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45992.356698842596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45992.356698842596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45992.356698842596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45992.356698842596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45992.356698842596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45992.356698842596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45992.356698842596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45992.356698842596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45992.356698842596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45992.356698842596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45992.356698842596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45992.356698842596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45992.356698842596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45992.356698842596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45992.356698842596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45992.356698842596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45992.356698842596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45992.356698842596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45992.356698842596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45992.356698842596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45992.356698842596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45992.356698842596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45992.356698842596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45992.356698842596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45992.356698842596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45992.356698842596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45992.356698842596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45992.356698842596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45992.356698842596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45992.356698842596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45992.356698842596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45992.356698842596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45992.356698842596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45992.356698842596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45992.356698842596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45992.356698842596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45992.356698842596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45992.356698842596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45992.356698842596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45992.356698842596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45992.356698842596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45992.356698842596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45992.356698842596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45992.356698842596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45992.356698842596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45992.356698842596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45992.356698842596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45992.356698842596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45992.356698842596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45992.356698842596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45992.356698842596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45992.356698842596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45992.356698842596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45992.356698842596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45992.356698842596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45992.356698842596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45992.356698842596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45992.356698842596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45992.356698842596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45992.356698842596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45992.356698842596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45992.356698842596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45992.356698842596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45992.356698842596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45992.356698842596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45992.356698842596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45992.356698842596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45992.356698842596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45992.356698842596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45992.356698842596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45992.356698842596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45992.356698842596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45992.356698842596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45992.356698842596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45992.356698842596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45992.356698842596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45992.356698842596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45992.356698842596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45992.356698842596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45992.356698842596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45992.356698842596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45992.356698842596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45992.356698842596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45992.356698842596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45992.356698842596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45992.356698842596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45992.356698842596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45992.356698842596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45992.356698842596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45992.356698842596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45992.356698842596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45992.356698842596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45992.356698842596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45992.356698842596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45992.356698842596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45992.356698842596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45992.356698842596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45992.356698842596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45992.356698842596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45992.356698842596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288.87598124999931</v>
      </c>
      <c r="H2" s="92">
        <v>45703.474768518521</v>
      </c>
      <c r="I2" s="92" t="str">
        <f>IFERROR(VLOOKUP(D2,DB!A:F,6,0),"")</f>
        <v>SCECO</v>
      </c>
      <c r="J2" s="92" t="str">
        <f>IFERROR(VLOOKUP(D2,DB!A:G,7,0),"")</f>
        <v>Dead</v>
      </c>
      <c r="K2" s="94" t="s">
        <v>39196</v>
      </c>
      <c r="L2" s="88" t="str">
        <f>IFERROR(VLOOKUP(D2,DB!A:I,9,0),"")</f>
        <v>Latis</v>
      </c>
    </row>
    <row r="3" spans="1:16" ht="15" customHeight="1">
      <c r="A3" s="110" t="s">
        <v>39197</v>
      </c>
      <c r="B3" s="110" t="str">
        <f>IFERROR(VLOOKUP(D3,DB!A:K,11,0),"")</f>
        <v>R4</v>
      </c>
      <c r="C3" s="90">
        <v>2</v>
      </c>
      <c r="D3" s="88" t="s">
        <v>39198</v>
      </c>
      <c r="E3" s="91" t="s">
        <v>39106</v>
      </c>
      <c r="F3" s="92">
        <v>45992.338194444441</v>
      </c>
      <c r="G3" s="93">
        <f t="shared" ref="G3:G26" ca="1" si="0">IFERROR(NOW()-F3,"")</f>
        <v>1.8504398154618684E-2</v>
      </c>
      <c r="H3" s="92">
        <v>45992.33116898148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c r="G4" s="93">
        <f t="shared" ca="1" si="0"/>
        <v>45992.356698842596</v>
      </c>
      <c r="H4" s="92">
        <v>45992.318518518521</v>
      </c>
      <c r="I4" s="110" t="str">
        <f>IFERROR(VLOOKUP(D4,DB!A:F,6,0),"")</f>
        <v>SCECO</v>
      </c>
      <c r="J4" s="110" t="str">
        <f>IFERROR(VLOOKUP(D4,DB!A:G,7,0),"")</f>
        <v>Dead</v>
      </c>
      <c r="K4" s="94" t="s">
        <v>39202</v>
      </c>
      <c r="L4" s="88" t="str">
        <f>IFERROR(VLOOKUP(D4,DB!A:I,9,0),"")</f>
        <v>Latis</v>
      </c>
    </row>
    <row r="5" spans="1:16" ht="15" customHeight="1">
      <c r="A5" s="110" t="s">
        <v>39200</v>
      </c>
      <c r="B5" s="110" t="str">
        <f>IFERROR(VLOOKUP(D5,DB!A:K,11,0),"")</f>
        <v>R4</v>
      </c>
      <c r="C5" s="90">
        <v>3</v>
      </c>
      <c r="D5" s="88" t="s">
        <v>39203</v>
      </c>
      <c r="E5" s="91" t="s">
        <v>39106</v>
      </c>
      <c r="F5" s="92"/>
      <c r="G5" s="93">
        <f t="shared" ca="1" si="0"/>
        <v>45992.356698842596</v>
      </c>
      <c r="H5" s="92">
        <v>45992.329687500001</v>
      </c>
      <c r="I5" s="110" t="str">
        <f>IFERROR(VLOOKUP(D5,DB!A:F,6,0),"")</f>
        <v>SCECO</v>
      </c>
      <c r="J5" s="110" t="str">
        <f>IFERROR(VLOOKUP(D5,DB!A:G,7,0),"")</f>
        <v>Dead</v>
      </c>
      <c r="K5" s="94" t="s">
        <v>39204</v>
      </c>
      <c r="L5" s="88" t="str">
        <f>IFERROR(VLOOKUP(D5,DB!A:I,9,0),"")</f>
        <v>Latis</v>
      </c>
    </row>
    <row r="6" spans="1:16" ht="15" customHeight="1">
      <c r="A6" s="110" t="s">
        <v>39205</v>
      </c>
      <c r="B6" s="110" t="str">
        <f>IFERROR(VLOOKUP(D6,DB!A:K,11,0),"")</f>
        <v>R4</v>
      </c>
      <c r="C6" s="90">
        <v>3</v>
      </c>
      <c r="D6" s="88" t="s">
        <v>39206</v>
      </c>
      <c r="E6" s="91" t="s">
        <v>39106</v>
      </c>
      <c r="F6" s="92">
        <v>45992.347222222219</v>
      </c>
      <c r="G6" s="93">
        <f t="shared" ca="1" si="0"/>
        <v>9.4766203765175305E-3</v>
      </c>
      <c r="H6" s="92">
        <v>45992.337719907409</v>
      </c>
      <c r="I6" s="110" t="str">
        <f>IFERROR(VLOOKUP(D6,DB!A:F,6,0),"")</f>
        <v>SCECO</v>
      </c>
      <c r="J6" s="110" t="str">
        <f>IFERROR(VLOOKUP(D6,DB!A:G,7,0),"")</f>
        <v>Dead</v>
      </c>
      <c r="K6" s="94" t="s">
        <v>39207</v>
      </c>
      <c r="L6" s="88" t="str">
        <f>IFERROR(VLOOKUP(D6,DB!A:I,9,0),"")</f>
        <v>Latis</v>
      </c>
    </row>
    <row r="7" spans="1:16" ht="15" customHeight="1">
      <c r="A7" s="110" t="s">
        <v>39208</v>
      </c>
      <c r="B7" s="110" t="str">
        <f>IFERROR(VLOOKUP(D7,DB!A:K,11,0),"")</f>
        <v>R4</v>
      </c>
      <c r="C7" s="90">
        <v>2</v>
      </c>
      <c r="D7" s="88" t="s">
        <v>34729</v>
      </c>
      <c r="E7" s="91" t="s">
        <v>39106</v>
      </c>
      <c r="F7" s="92">
        <v>45992.354861111111</v>
      </c>
      <c r="G7" s="93">
        <f t="shared" ca="1" si="0"/>
        <v>1.8377314845565706E-3</v>
      </c>
      <c r="H7" s="92">
        <v>45992.3440625</v>
      </c>
      <c r="I7" s="110" t="str">
        <f>IFERROR(VLOOKUP(D7,DB!A:F,6,0),"")</f>
        <v>SCECO</v>
      </c>
      <c r="J7" s="110" t="str">
        <f>IFERROR(VLOOKUP(D7,DB!A:G,7,0),"")</f>
        <v>Vandalized</v>
      </c>
      <c r="K7" s="94" t="s">
        <v>39207</v>
      </c>
      <c r="L7" s="88" t="str">
        <f>IFERROR(VLOOKUP(D7,DB!A:I,9,0),"")</f>
        <v>Latis</v>
      </c>
    </row>
    <row r="8" spans="1:16" ht="15" customHeight="1">
      <c r="A8" s="110"/>
      <c r="B8" s="110" t="str">
        <f>IFERROR(VLOOKUP(D8,DB!A:K,11,0),"")</f>
        <v/>
      </c>
      <c r="C8" s="90"/>
      <c r="D8" s="88"/>
      <c r="E8" s="91"/>
      <c r="F8" s="92"/>
      <c r="G8" s="93">
        <f t="shared" ca="1" si="0"/>
        <v>45992.356698842596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45992.356698842596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45992.356698842596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45992.356698842596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45992.356698842596</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45992.356698842596</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45992.356698842596</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45992.356698842596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45992.356698842596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45992.356698842596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45992.356698842596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45992.356698842596</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45992.356698842596</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45992.356698842596</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45992.356698842596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45992.356698842596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45992.356698842596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45992.356698842596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45992.356698842596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45992.356698842596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45992.356698842596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45992.356698842596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45992.356698842596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45992.356698842596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45992.356698842596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45992.356698842596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45992.356698842596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45992.356698842596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45992.356698842596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45992.356698842596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45992.356698842596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45992.356698842596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45992.356698842596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45992.356698842596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45992.356698842596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45992.356698842596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45992.356698842596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45992.356698842596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45992.356698842596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45992.356698842596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45992.356698842596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45992.356698842596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45992.356698842596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45992.356698842596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45992.356698842596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45992.356698842596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45992.356698842596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45992.356698842596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45992.356698842596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45992.356698842596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45992.356698842596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45992.356698842596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45992.356698842596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45992.356698842596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45992.356698842596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45992.356698842596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45992.356698842596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45992.356698842596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45992.356698842596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45992.356698842596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45992.356698842596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45992.356698842596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45992.356698842596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45992.356698842596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45992.356698842596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45992.356698842596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45992.356698842596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45992.356698842596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45992.356698842596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45992.356698842596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45992.356698842596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45992.356698842596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45992.356698842596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45992.356698842596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45992.356698842596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45992.356698842596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45992.356698842596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45992.356698842596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45992.356698842596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45992.356698842596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45992.356698842596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45992.356698842596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45992.356698842596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45992.356698842596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45992.356698842596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45992.356698842596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45992.356698842596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45992.356698842596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45992.356698842596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45992.356698842596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45992.356698842596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45992.356698842596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45992.356698842596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45992.356698842596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45992.356698842596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45992.356698842596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45992.356698842596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45992.356698842596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45992.356698842596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45992.356698842596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45992.356698842596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45992.356698842596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45992.356698842596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45992.356698842596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45992.356698842596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45992.356698842596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45992.356698842596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45992.356698842596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45992.356698842596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45992.356698842596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45992.356698842596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45992.356698842596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45992.356698842596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45992.356698842596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45992.356698842596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45992.356698842596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45992.356698842596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45992.356698842596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45992.356698842596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45992.356698842596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45992.356698842596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45992.356698842596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45992.356698842596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45992.356698842596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45992.356698842596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45992.356698842596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45992.356698842596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45992.356698842596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45992.356698842596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45992.356698842596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45992.356698842596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45992.356698842596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45992.356698842596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45992.356698842596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45992.356698842596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45992.356698842596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45992.356698842596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45992.356698842596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45992.356698842596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45992.356698842596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45992.356698842596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45992.356698842596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45992.356698842596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45992.356698842596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45992.356698842596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45992.356698842596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45992.356698842596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45992.356698842596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45992.356698842596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45992.356698842596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45992.356698842596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45992.356698842596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45992.356698842596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45992.356698842596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45992.356698842596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45992.356698842596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45992.356698842596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45992.356698842596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45992.356698842596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45992.356698842596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45992.356698842596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45992.356698842596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45992.356698842596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45992.356698842596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45992.356698842596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45992.356698842596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45992.356698842596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45992.356698842596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45992.356698842596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45992.356698842596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45992.356698842596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45992.356698842596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45992.356698842596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45992.356698842596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45992.356698842596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45992.356698842596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45992.356698842596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45992.356698842596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45992.356698842596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45992.356698842596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45992.356698842596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45992.356698842596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45992.356698842596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45992.356698842596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45992.356698842596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45992.356698842596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45992.356698842596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45992.356698842596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45992.356698842596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45992.356698842596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45992.356698842596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45992.356698842596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45992.356698842596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45992.356698842596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45992.356698842596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45992.356698842596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45992.356698842596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45992.356698842596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45992.356698842596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45992.356698842596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45992.356698842596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45992.356698842596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45992.356698842596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45992.356698842596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45992.356698842596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45992.356698842596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45992.356698842596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45992.356698842596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45992.356698842596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45992.356698842596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45992.356698842596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45992.356698842596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45992.356698842596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45992.356698842596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45992.356698842596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45992.356698842596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45992.356698842596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45992.356698842596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45992.356698842596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45992.356698842596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45992.356698842596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45992.356698842596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45992.356698842596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45992.356698842596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45992.356698842596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45992.356698842596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45992.356698842596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45992.356698842596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45992.356698842596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45992.356698842596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45992.356698842596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45992.356698842596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45992.356698842596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45992.356698842596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45992.356698842596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45992.356698842596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45992.356698842596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45992.356698842596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45992.356698842596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45992.356698842596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45992.356698842596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45992.356698842596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45992.356698842596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45992.356698842596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45992.356698842596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45992.356698842596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45992.356698842596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45992.356698842596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45992.356698842596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45992.356698842596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45992.356698842596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45992.356698842596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45992.356698842596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45992.356698842596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45992.356698842596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45992.356698842596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45992.356698842596</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100.52463865740719</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39185</v>
      </c>
      <c r="F3" s="38">
        <v>45926.188877314817</v>
      </c>
      <c r="G3" s="105">
        <f t="shared" ref="G3" ca="1" si="0">IFERROR(NOW()-F3,"")</f>
        <v>66.167821527778869</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39185</v>
      </c>
      <c r="F4" s="107">
        <v>45948.661111111112</v>
      </c>
      <c r="G4" s="108">
        <f t="shared" ref="G4" ca="1" si="1">IFERROR(NOW()-F4,"")</f>
        <v>43.695587731483101</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10.983400231481937</v>
      </c>
      <c r="H5" s="136">
        <v>45981.360798611109</v>
      </c>
      <c r="I5" s="106" t="str">
        <f>IFERROR(VLOOKUP(D5,DB!A:F,6,0),"")</f>
        <v>SCECO</v>
      </c>
      <c r="J5" s="106" t="str">
        <f>IFERROR(VLOOKUP(D5,DB!A:G,7,0),"")</f>
        <v>Dead</v>
      </c>
      <c r="K5" s="106" t="s">
        <v>39216</v>
      </c>
      <c r="L5" s="106" t="str">
        <f>IFERROR(VLOOKUP(D5,DB!A:I,9,0),"")</f>
        <v>Latis</v>
      </c>
    </row>
    <row r="6" spans="1:13">
      <c r="A6" s="37" t="s">
        <v>39217</v>
      </c>
      <c r="B6" s="37" t="s">
        <v>5445</v>
      </c>
      <c r="C6" s="37">
        <v>1</v>
      </c>
      <c r="D6" s="37" t="s">
        <v>36123</v>
      </c>
      <c r="E6" s="37" t="s">
        <v>39106</v>
      </c>
      <c r="F6" s="38">
        <v>45992.123136574075</v>
      </c>
      <c r="G6" s="135">
        <f ca="1">IFERROR(NOW()-F6,"")</f>
        <v>0.23356226852047257</v>
      </c>
      <c r="H6" s="38">
        <v>45992.1175</v>
      </c>
      <c r="I6" s="37" t="str">
        <f>IFERROR(VLOOKUP(D6,DB!A:F,6,0),"")</f>
        <v>Generator-SG</v>
      </c>
      <c r="J6" s="37" t="str">
        <f>IFERROR(VLOOKUP(D6,DB!A:G,7,0),"")</f>
        <v>Vandalized</v>
      </c>
      <c r="K6" s="103" t="s">
        <v>39218</v>
      </c>
      <c r="L6" s="37" t="str">
        <f>IFERROR(VLOOKUP(D6,DB!A:I,9,0),"")</f>
        <v>Latis</v>
      </c>
    </row>
    <row r="7" spans="1:13">
      <c r="A7" s="37"/>
      <c r="B7" s="37" t="str">
        <f>IFERROR(VLOOKUP(D7,DB!A:K,11,0),"")</f>
        <v/>
      </c>
      <c r="C7" s="37"/>
      <c r="D7" s="37"/>
      <c r="E7" s="37"/>
      <c r="F7" s="38"/>
      <c r="G7" s="135">
        <f ca="1">IFERROR(NOW()-F7,"")</f>
        <v>45992.356698842596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45992.356698842596</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45992.356698842596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45992.356698842596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45992.356698842596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45992.356698842596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45992.356698842596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45992.356698842596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45992.356698842596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45992.356698842596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45992.356698842596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45992.356698842596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45992.356698842596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45992.356698842596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45992.356698842596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45992.356698842596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45992.356698842596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45992.356698842596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45992.356698842596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45992.356698842596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45992.356698842596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45992.356698842596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45992.356698842596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45992.356698842596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45992.356698842596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45992.356698842596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45992.356698842596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45992.356698842596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45992.356698842596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45992.356698842596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45992.356698842596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45992.356698842596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45992.356698842596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45992.356698842596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45992.356698842596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45992.356698842596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45992.356698842596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45992.356698842596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45992.356698842596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45992.356698842596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45992.356698842596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45992.356698842596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45992.356698842596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45992.356698842596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45992.356698842596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45992.356698842596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45992.356698842596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45992.356698842596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45992.356698842596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45992.356698842596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45992.356698842596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45992.356698842596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45992.356698842596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45992.356698842596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45992.356698842596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45992.356698842596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45992.356698842596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45992.356698842596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45992.356698842596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45992.356698842596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45992.356698842596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45992.356698842596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45992.356698842596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45992.356698842596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45992.356698842596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39219</v>
      </c>
      <c r="B2" s="119" t="str">
        <f>IFERROR(VLOOKUP(D2,DB!A:K,11,0),"")</f>
        <v>R6</v>
      </c>
      <c r="C2" s="120">
        <v>1</v>
      </c>
      <c r="D2" s="119" t="s">
        <v>36958</v>
      </c>
      <c r="E2" s="106" t="s">
        <v>39106</v>
      </c>
      <c r="F2" s="121">
        <v>45992.318229166667</v>
      </c>
      <c r="G2" s="72">
        <f ca="1">IFERROR(NOW()-F2,"-")</f>
        <v>3.8469675928354263E-2</v>
      </c>
      <c r="H2" s="121">
        <v>45992.312511574077</v>
      </c>
      <c r="I2" s="119" t="str">
        <f>IFERROR(VLOOKUP(D2,DB!A:F,6,0),"")</f>
        <v>SCECO</v>
      </c>
      <c r="J2" s="119" t="str">
        <f>IFERROR(VLOOKUP(D2,DB!A:G,7,0),"")</f>
        <v>Vandalized</v>
      </c>
      <c r="K2" s="122" t="s">
        <v>39220</v>
      </c>
      <c r="L2" s="137" t="str">
        <f>IFERROR(VLOOKUP(D2,DB!A:I,9,0),"")</f>
        <v>Latis</v>
      </c>
    </row>
    <row r="3" spans="1:16382" ht="31.5" customHeight="1">
      <c r="A3" s="118" t="s">
        <v>39221</v>
      </c>
      <c r="B3" s="119" t="str">
        <f>IFERROR(VLOOKUP(D3,DB!A:K,11,0),"")</f>
        <v>R6</v>
      </c>
      <c r="C3" s="120">
        <v>2</v>
      </c>
      <c r="D3" s="119" t="s">
        <v>36977</v>
      </c>
      <c r="E3" s="106" t="s">
        <v>39106</v>
      </c>
      <c r="F3" s="121">
        <v>45992.335810185185</v>
      </c>
      <c r="G3" s="72">
        <f ca="1">IFERROR(NOW()-F3,"-")</f>
        <v>2.088865741097834E-2</v>
      </c>
      <c r="H3" s="121">
        <v>45992.329317129632</v>
      </c>
      <c r="I3" s="119" t="str">
        <f>IFERROR(VLOOKUP(D3,DB!A:F,6,0),"")</f>
        <v>SCECO</v>
      </c>
      <c r="J3" s="119" t="str">
        <f>IFERROR(VLOOKUP(D3,DB!A:G,7,0),"")</f>
        <v xml:space="preserve">Weak </v>
      </c>
      <c r="K3" s="122"/>
      <c r="L3" s="137" t="str">
        <f>IFERROR(VLOOKUP(D3,DB!A:I,9,0),"")</f>
        <v>Latis</v>
      </c>
    </row>
    <row r="4" spans="1:16382" ht="31.5" customHeight="1">
      <c r="A4" s="118"/>
      <c r="B4" s="119" t="str">
        <f>IFERROR(VLOOKUP(D4,DB!A:K,11,0),"")</f>
        <v/>
      </c>
      <c r="C4" s="120"/>
      <c r="D4" s="119"/>
      <c r="E4" s="106"/>
      <c r="F4" s="121"/>
      <c r="G4" s="72">
        <f ca="1">IFERROR(NOW()-F4,"-")</f>
        <v>45992.356698842596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45992.356698842596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45992.356698842596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45992.356698842596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45992.356698842596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45992.356698842596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45992.356698842596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45992.356698842596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45992.356698842596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45992.356698842596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45992.356698842596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45992.356698842596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45992.356698842596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45992.356698842596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45992.356698842596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45992.356698842596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45992.356698842596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45992.356698842596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45992.356698842596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45992.356698842596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45992.356698842596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45992.356698842596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45992.356698842596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45992.356698842596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45992.356698842596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45992.356698842596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45992.356698842596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45992.356698842596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45992.356698842596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45992.356698842596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45992.356698842596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45992.356698842596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45992.356698842596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45992.356698842596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45992.356698842596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45992.356698842596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45992.356698842596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45992.356698842596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45992.356698842596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45992.356698842596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45992.356698842596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45992.356698842596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45992.356698842596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45992.356698842596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45992.356698842596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45992.356698842596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45992.356698842596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45992.356698842596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45992.356698842596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45992.356698842596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45992.356698842596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45992.356698842596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45992.356698842596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45992.356698842596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45992.356698842596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45992.356698842596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45992.356698842596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45992.356698842596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45992.356698842596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45992.356698842596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45992.356698842596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45992.356698842596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45992.356698842596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45992.356698842596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45992.356698842596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45992.356698842596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45992.356698842596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45992.356698842596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45992.356698842596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45992.356698842596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45992.356698842596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45992.356698842596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45992.356698842596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45992.356698842596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45992.356698842596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45992.356698842596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45992.356698842596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45992.356698842596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45992.356698842596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45992.356698842596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45992.356698842596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45992.356698842596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45992.356698842596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45992.356698842596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45992.356698842596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45992.356698842596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45992.356698842596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45992.356698842596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45992.356698842596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45992.356698842596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45992.356698842596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45992.356698842596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45992.356698842596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45992.356698842596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45992.356698842596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45992.356698842596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45992.356698842596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45992.356698842596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45992.356698842596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45992.356698842596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45992.356698842596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45992.356698842596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45992.356698842596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45992.356698842596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45992.356698842596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45992.356698842596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45992.356698842596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45992.356698842596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45992.356698842596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45992.356698842596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45992.356698842596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45992.356698842596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45992.356698842596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45992.356698842596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45992.356698842596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45992.356698842596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45992.356698842596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45992.356698842596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45992.356698842596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45992.356698842596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45992.356698842596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45992.356698842596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45992.356698842596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45992.356698842596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45992.356698842596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45992.356698842596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45992.356698842596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45992.356698842596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45992.356698842596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45992.356698842596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45992.356698842596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45992.356698842596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45992.356698842596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45992.356698842596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45992.356698842596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45992.356698842596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45992.356698842596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45992.356698842596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45992.356698842596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45992.356698842596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45992.356698842596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45992.356698842596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45992.356698842596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45992.356698842596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45992.356698842596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45992.356698842596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45992.356698842596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45992.356698842596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45992.356698842596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45992.356698842596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45992.356698842596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45992.356698842596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45992.356698842596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45992.356698842596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45992.356698842596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45992.356698842596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45992.356698842596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45992.356698842596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45992.356698842596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45992.356698842596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45992.356698842596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45992.356698842596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45992.356698842596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45992.356698842596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45992.356698842596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45992.356698842596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45992.356698842596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45992.356698842596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45992.356698842596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45992.356698842596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45992.356698842596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45992.356698842596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45992.356698842596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45992.356698842596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45992.356698842596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45992.356698842596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45992.356698842596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45992.356698842596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45992.356698842596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45992.356698842596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45992.356698842596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45992.356698842596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45992.356698842596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45992.356698842596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45992.356698842596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45992.356698842596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45992.356698842596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45992.356698842596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45992.356698842596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45992.356698842596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45992.356698842596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45992.356698842596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45992.356698842596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45992.356698842596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45992.356698842596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45992.356698842596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45992.356698842596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45992.356698842596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45992.356698842596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45992.356698842596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45992.356698842596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45992.356698842596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45992.356698842596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45992.356698842596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45992.356698842596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45992.356698842596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45992.356698842596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45992.356698842596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45992.356698842596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45992.356698842596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45992.356698842596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45992.356698842596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45992.356698842596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45992.356698842596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45992.356698842596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45992.356698842596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45992.356698842596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45992.356698842596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45992.356698842596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45992.356698842596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45992.356698842596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45992.356698842596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45992.356698842596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45992.356698842596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45992.356698842596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45992.356698842596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45992.356698842596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45992.356698842596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45992.356698842596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45992.356698842596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45992.356698842596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45992.356698842596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45992.356698842596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45992.356698842596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45992.356698842596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45992.356698842596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45992.356698842596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45992.356698842596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45992.356698842596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45992.356698842596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45992.356698842596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45992.356698842596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45992.356698842596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45992.356698842596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45992.356698842596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45992.356698842596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45992.356698842596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45992.356698842596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45992.356698842596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45992.356698842596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45992.356698842596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45992.356698842596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45992.356698842596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45992.356698842596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45992.356698842596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45992.356698842596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45992.356698842596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45992.356698842596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45992.356698842596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45992.356698842596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45992.356698842596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45992.356698842596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45992.356698842596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45992.356698842596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45992.356698842596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45992.356698842596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45992.356698842596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45992.356698842596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45992.356698842596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45992.356698842596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45992.356698842596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45992.356698842596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45992.356698842596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45992.356698842596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45992.356698842596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45992.356698842596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45992.356698842596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45992.356698842596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45992.356698842596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45992.356698842596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45992.356698842596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45992.356698842596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45992.356698842596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45992.356698842596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45992.356698842596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45992.356698842596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45992.356698842596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45992.356698842596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45992.356698842596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45992.356698842596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45992.356698842596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45992.356698842596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45992.356698842596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45992.356698842596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45992.356698842596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45992.356698842596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45992.356698842596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45992.356698842596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45992.356698842596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45992.356698842596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45992.356698842596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45992.356698842596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45992.356698842596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45992.356698842596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45992.356698842596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45992.356698842596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45992.356698842596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45992.356698842596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45992.356698842596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45992.356698842596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45992.356698842596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45992.356698842596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45992.356698842596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45992.356698842596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45992.356698842596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45992.356698842596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45992.356698842596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45992.356698842596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45992.356698842596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45992.356698842596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45992.356698842596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45992.356698842596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45992.356698842596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45992.356698842596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45992.356698842596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45992.356698842596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45992.356698842596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45992.356698842596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45992.356698842596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45992.356698842596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45992.356698842596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45992.356698842596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45992.356698842596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45992.356698842596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45992.356698842596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45992.356698842596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45992.356698842596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45992.356698842596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45992.356698842596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45992.356698842596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45992.356698842596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45992.356698842596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45992.356698842596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45992.356698842596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45992.356698842596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45992.356698842596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45992.356698842596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45992.356698842596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45992.356698842596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45992.356698842596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45992.356698842596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45992.356698842596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45992.356698842596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45992.356698842596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45992.356698842596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45992.356698842596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45992.356698842596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45992.356698842596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45992.356698842596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45992.356698842596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45992.356698842596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45992.356698842596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45992.356698842596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45992.356698842596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45992.356698842596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45992.356698842596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45992.356698842596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45992.356698842596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45992.356698842596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45992.356698842596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45992.356698842596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45992.356698842596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45992.356698842596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45992.356698842596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45992.356698842596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45992.356698842596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45992.356698842596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45992.356698842596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45992.356698842596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45992.356698842596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45992.356698842596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45992.356698842596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45992.356698842596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45992.356698842596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45992.356698842596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45992.356698842596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45992.356698842596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45992.356698842596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45992.356698842596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45992.356698842596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45992.356698842596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45992.356698842596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45992.356698842596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45992.356698842596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45992.356698842596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45992.356698842596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45992.356698842596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45992.356698842596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45992.356698842596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45992.356698842596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45992.356698842596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45992.356698842596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45992.356698842596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45992.356698842596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45992.356698842596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45992.356698842596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45992.356698842596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45992.356698842596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45992.356698842596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45992.356698842596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45992.356698842596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45992.356698842596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45992.356698842596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45992.356698842596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45992.356698842596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45992.356698842596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45992.356698842596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45992.356698842596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45992.356698842596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45992.356698842596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45992.356698842596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45992.356698842596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45992.356698842596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45992.356698842596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45992.356698842596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45992.356698842596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45992.356698842596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45992.356698842596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45992.356698842596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45992.356698842596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45992.356698842596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45992.356698842596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45992.356698842596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45992.356698842596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45992.356698842596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45992.356698842596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45992.356698842596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45992.356698842596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45992.356698842596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45992.356698842596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45992.356698842596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45992.356698842596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45992.356698842596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45992.356698842596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45992.356698842596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45992.356698842596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45992.356698842596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45992.356698842596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45992.356698842596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45992.356698842596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45992.356698842596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45992.356698842596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45992.356698842596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45992.356698842596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45992.356698842596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45992.356698842596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45992.356698842596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45992.356698842596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45992.356698842596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45992.356698842596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45992.356698842596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45992.356698842596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45992.356698842596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45992.356698842596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45992.356698842596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45992.356698842596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45992.356698842596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45992.356698842596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45992.356698842596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45992.356698842596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45992.356698842596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45992.356698842596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45992.356698842596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45992.356698842596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45992.356698842596</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45992.356698842596</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