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43" documentId="120_S{2AC9BD13-BADA-5192-A53E-5A8FF88502F6}" xr6:coauthVersionLast="47" xr6:coauthVersionMax="47" xr10:uidLastSave="{CE8BA1C2-C92B-4B3B-A68B-03F1BA583C3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6"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<sst xmlns="http://schemas.openxmlformats.org/spreadsheetml/2006/main" count="180281" uniqueCount="39123">
  <si>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</si>
  <si>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</si>
  <si>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</si>
  <si>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</si>
  <si>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</si>
  <si>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</si>
  <si>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</si>
  <si>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</si>
  <si>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</si>
  <si>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</si>
  <si>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</si>
  <si>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</si>
  <si>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</si>
  <si>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</si>
  <si>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</si>
  <si>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</si>
  <si>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</si>
  <si>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</si>
  <si>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</si>
  <si>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</si>
  <si>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</si>
  <si>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</si>
  <si>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</si>
  <si>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</si>
  <si>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</si>
  <si>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</si>
  <si>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</si>
  <si>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</si>
  <si>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</si>
  <si>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</si>
  <si>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</si>
  <si>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</si>
  <si>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</si>
  <si>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</si>
  <si>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</si>
  <si>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</si>
  <si>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</si>
  <si>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</si>
  <si>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</si>
  <si>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</si>
  <si>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</si>
  <si>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</si>
  <si>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</si>
  <si>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</si>
  <si>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</si>
  <si>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</si>
  <si>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</si>
  <si>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</si>
  <si>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</si>
  <si>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</si>
  <si>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</si>
  <si>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</si>
  <si>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</si>
  <si>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</si>
  <si>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</si>
  <si>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</si>
  <si>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</si>
  <si>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</si>
  <si>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</si>
  <si>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</si>
  <si>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</si>
  <si>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</si>
  <si>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</si>
  <si>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</si>
  <si>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</si>
  <si>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</si>
  <si>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</si>
  <si>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</si>
  <si>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</si>
  <si>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</si>
  <si>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</si>
  <si>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</si>
  <si>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</si>
  <si>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</si>
  <si>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</si>
  <si>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</si>
  <si>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</si>
  <si>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</si>
  <si>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</si>
  <si>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</si>
  <si>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</si>
  <si>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</si>
  <si>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</si>
  <si>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</si>
  <si>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</si>
  <si>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</si>
  <si>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</si>
  <si>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</si>
  <si>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</si>
  <si>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</si>
  <si>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</si>
  <si>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</si>
  <si>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</si>
  <si>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</si>
  <si>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</si>
  <si>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</si>
  <si>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</si>
  <si>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</si>
  <si>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</si>
  <si>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</si>
  <si>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</si>
  <si>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</si>
  <si>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</si>
  <si>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</si>
  <si>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</si>
  <si>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</si>
  <si>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</si>
  <si>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</si>
  <si>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</si>
  <si>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</si>
  <si>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</si>
  <si>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</si>
  <si>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</si>
  <si>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</si>
  <si>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</si>
  <si>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</si>
  <si>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</si>
  <si>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</si>
  <si>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</si>
  <si>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</si>
  <si>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</si>
  <si>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</si>
  <si>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</si>
  <si>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</si>
  <si>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</si>
  <si>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</si>
  <si>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</si>
  <si>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</si>
  <si>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</si>
  <si>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</si>
  <si>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</si>
  <si>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</si>
  <si>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</si>
  <si>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</si>
  <si>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</si>
  <si>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</si>
  <si>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</si>
  <si>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</si>
  <si>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</si>
  <si>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</si>
  <si>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</si>
  <si>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</si>
  <si>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</si>
  <si>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</si>
  <si>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</si>
  <si>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</si>
  <si>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</si>
  <si>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</si>
  <si>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</si>
  <si>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</si>
  <si>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</si>
  <si>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</si>
  <si>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</si>
  <si>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</si>
  <si>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</si>
  <si>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</si>
  <si>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</si>
  <si>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</si>
  <si>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</si>
  <si>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</si>
  <si>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</si>
  <si>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</si>
  <si>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</si>
  <si>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</si>
  <si>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</si>
  <si>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</si>
  <si>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</si>
  <si>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</si>
  <si>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</si>
  <si>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</si>
  <si>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</si>
  <si>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</si>
  <si>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</si>
  <si>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</si>
  <si>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</si>
  <si>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</si>
  <si>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</si>
  <si>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</si>
  <si>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</si>
  <si>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</si>
  <si>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</si>
  <si>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</si>
  <si>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</si>
  <si>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</si>
  <si>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</si>
  <si>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</si>
  <si>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</si>
  <si>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</si>
  <si>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</si>
  <si>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</si>
  <si>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</si>
  <si>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</si>
  <si>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</si>
  <si>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</si>
  <si>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</si>
  <si>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</si>
  <si>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</si>
  <si>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</si>
  <si>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</si>
  <si>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</si>
  <si>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</si>
  <si>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</si>
  <si>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</si>
  <si>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</si>
  <si>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</si>
  <si>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</si>
  <si>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</si>
  <si>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</si>
  <si>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</si>
  <si>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</si>
  <si>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</si>
  <si>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</si>
  <si>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</si>
  <si>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</si>
  <si>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</si>
  <si>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</si>
  <si>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</si>
  <si>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</si>
  <si>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</si>
  <si>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</si>
  <si>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</si>
  <si>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</si>
  <si>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</si>
  <si>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</si>
  <si>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</si>
  <si>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</si>
  <si>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</si>
  <si>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</si>
  <si>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</si>
  <si>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</si>
  <si>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</si>
  <si>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</si>
  <si>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</si>
  <si>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</si>
  <si>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</si>
  <si>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</si>
  <si>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</si>
  <si>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</si>
  <si>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</si>
  <si>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</si>
  <si>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</si>
  <si>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</si>
  <si>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</si>
  <si>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</si>
  <si>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</si>
  <si>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</si>
  <si>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</si>
  <si>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</si>
  <si>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</si>
  <si>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</si>
  <si>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</si>
  <si>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</si>
  <si>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</si>
  <si>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</si>
  <si>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</si>
  <si>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</si>
  <si>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</si>
  <si>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</si>
  <si>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</si>
  <si>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</si>
  <si>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</si>
  <si>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</si>
  <si>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</si>
  <si>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</si>
  <si>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</si>
  <si>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</si>
  <si>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</si>
  <si>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</si>
  <si>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</si>
  <si>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</si>
  <si>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</si>
  <si>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</si>
  <si>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</si>
  <si>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</si>
  <si>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</si>
  <si>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</si>
  <si>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</si>
  <si>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</si>
  <si>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</si>
  <si>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</si>
  <si>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</si>
  <si>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</si>
  <si>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</si>
  <si>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</si>
  <si>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</si>
  <si>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</si>
  <si>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</si>
  <si>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</si>
  <si>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</si>
  <si>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</si>
  <si>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</si>
  <si>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</si>
  <si>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</si>
  <si>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</si>
  <si>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</si>
  <si>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</si>
  <si>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</si>
  <si>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</si>
  <si>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</si>
  <si>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</si>
  <si>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</si>
  <si>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</si>
  <si>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</si>
  <si>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</si>
  <si>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</si>
  <si>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</si>
  <si>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</si>
  <si>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</si>
  <si>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</si>
  <si>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</si>
  <si>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</si>
  <si>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</si>
  <si>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</si>
  <si>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</si>
  <si>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</si>
  <si>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</si>
  <si>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</si>
  <si>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</si>
  <si>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</si>
  <si>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</si>
  <si>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</si>
  <si>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</si>
  <si>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</si>
  <si>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</si>
  <si>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</si>
  <si>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</si>
  <si>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</si>
  <si>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</si>
  <si>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</si>
  <si>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</si>
  <si>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</si>
  <si>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</si>
  <si>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</si>
  <si>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</si>
  <si>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</si>
  <si>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</si>
  <si>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</si>
  <si>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</si>
  <si>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</si>
  <si>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</si>
  <si>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</si>
  <si>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</si>
  <si>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</si>
  <si>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</si>
  <si>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</si>
  <si>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</si>
  <si>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</si>
  <si>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</si>
  <si>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</si>
  <si>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</si>
  <si>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</si>
  <si>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</si>
  <si>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</si>
  <si>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</si>
  <si>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</si>
  <si>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</si>
  <si>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</si>
  <si>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</si>
  <si>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</si>
  <si>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</si>
  <si>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</si>
  <si>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</si>
  <si>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</si>
  <si>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</si>
  <si>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</si>
  <si>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</si>
  <si>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</si>
  <si>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</si>
  <si>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</si>
  <si>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</si>
  <si>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</si>
  <si>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</si>
  <si>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</si>
  <si>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</si>
  <si>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</si>
  <si>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</si>
  <si>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</si>
  <si>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</si>
  <si>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</si>
  <si>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</si>
  <si>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</si>
  <si>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</si>
  <si>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</si>
  <si>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</si>
  <si>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</si>
  <si>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</si>
  <si>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</si>
  <si>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</si>
  <si>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</si>
  <si>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</si>
  <si>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</si>
  <si>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</si>
  <si>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</si>
  <si>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</si>
  <si>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</si>
  <si>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</si>
  <si>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</si>
  <si>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</si>
  <si>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</si>
  <si>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</si>
  <si>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</si>
  <si>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</si>
  <si>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</si>
  <si>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</si>
  <si>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</si>
  <si>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</si>
  <si>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</si>
  <si>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</si>
  <si>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</si>
  <si>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</si>
  <si>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</si>
  <si>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</si>
  <si>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</si>
  <si>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</si>
  <si>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</si>
  <si>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</si>
  <si>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</si>
  <si>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</si>
  <si>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</si>
  <si>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</si>
  <si>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</si>
  <si>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</si>
  <si>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</si>
  <si>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</si>
  <si>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</si>
  <si>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</si>
  <si>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</si>
  <si>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</si>
  <si>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</si>
  <si>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</si>
  <si>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</si>
  <si>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</si>
  <si>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</si>
  <si>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</si>
  <si>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</si>
  <si>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</si>
  <si>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</si>
  <si>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</si>
  <si>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</si>
  <si>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</si>
  <si>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</si>
  <si>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</si>
  <si>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</si>
  <si>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</si>
  <si>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</si>
  <si>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</si>
  <si>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</si>
  <si>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</si>
  <si>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</si>
  <si>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</si>
  <si>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</si>
  <si>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</si>
  <si>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</si>
  <si>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</si>
  <si>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</si>
  <si>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</si>
  <si>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</si>
  <si>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</si>
  <si>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</si>
  <si>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</si>
  <si>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</si>
  <si>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</si>
  <si>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</si>
  <si>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</si>
  <si>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</si>
  <si>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</si>
  <si>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</si>
  <si>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</si>
  <si>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</si>
  <si>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</si>
  <si>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</si>
  <si>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</si>
  <si>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</si>
  <si>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</si>
  <si>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</si>
  <si>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</si>
  <si>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</si>
  <si>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</si>
  <si>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</si>
  <si>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</si>
  <si>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</si>
  <si>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</si>
  <si>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</si>
  <si>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</si>
  <si>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</si>
  <si>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</si>
  <si>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</si>
  <si>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</si>
  <si>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</si>
  <si>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</si>
  <si>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</si>
  <si>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</si>
  <si>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</si>
  <si>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</si>
  <si>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</si>
  <si>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</si>
  <si>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</si>
  <si>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</si>
  <si>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</si>
  <si>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</si>
  <si>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</si>
  <si>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</si>
  <si>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</si>
  <si>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</si>
  <si>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</si>
  <si>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</si>
  <si>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</si>
  <si>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</si>
  <si>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</si>
  <si>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</si>
  <si>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</si>
  <si>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</si>
  <si>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</si>
  <si>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</si>
  <si>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</si>
  <si>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</si>
  <si>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</si>
  <si>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</si>
  <si>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</si>
  <si>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</si>
  <si>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</si>
  <si>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</si>
  <si>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</si>
  <si>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</si>
  <si>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</si>
  <si>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</si>
  <si>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</si>
  <si>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</si>
  <si>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</si>
  <si>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</si>
  <si>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</si>
  <si>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</si>
  <si>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</si>
  <si>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</si>
  <si>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</si>
  <si>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</si>
  <si>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</si>
  <si>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</si>
  <si>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</si>
  <si>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</si>
  <si>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</si>
  <si>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</si>
  <si>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</si>
  <si>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</si>
  <si>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</si>
  <si>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</si>
  <si>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</si>
  <si>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</si>
  <si>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</si>
  <si>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</si>
  <si>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</si>
  <si>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</si>
  <si>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</si>
  <si>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</si>
  <si>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</si>
  <si>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</si>
  <si>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</si>
  <si>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</si>
  <si>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</si>
  <si>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</si>
  <si>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</si>
  <si>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</si>
  <si>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</si>
  <si>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</si>
  <si>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</si>
  <si>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</si>
  <si>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</si>
  <si>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</si>
  <si>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</si>
  <si>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</si>
  <si>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</si>
  <si>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</si>
  <si>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</si>
  <si>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</si>
  <si>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</si>
  <si>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</si>
  <si>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</si>
  <si>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</si>
  <si>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</si>
  <si>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</si>
  <si>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</si>
  <si>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</si>
  <si>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</si>
  <si>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</si>
  <si>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</si>
  <si>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</si>
  <si>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</si>
  <si>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</si>
  <si>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</si>
  <si>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</si>
  <si>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</si>
  <si>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</si>
  <si>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</si>
  <si>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</si>
  <si>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</si>
  <si>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</si>
  <si>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</si>
  <si>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</si>
  <si>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</si>
  <si>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</si>
  <si>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</si>
  <si>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</si>
  <si>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</si>
  <si>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</si>
  <si>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</si>
  <si>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</si>
  <si>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</si>
  <si>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</si>
  <si>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</si>
  <si>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</si>
  <si>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</si>
  <si>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</si>
  <si>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</si>
  <si>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</si>
  <si>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</si>
  <si>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</si>
  <si>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</si>
  <si>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</si>
  <si>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</si>
  <si>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</si>
  <si>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</si>
  <si>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</si>
  <si>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</si>
  <si>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</si>
  <si>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</si>
  <si>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</si>
  <si>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</si>
  <si>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</si>
  <si>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</si>
  <si>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</si>
  <si>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</si>
  <si>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</si>
  <si>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</si>
  <si>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</si>
  <si>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</si>
  <si>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</si>
  <si>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</si>
  <si>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</si>
  <si>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</si>
  <si>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</si>
  <si>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</si>
  <si>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</si>
  <si>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</si>
  <si>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</si>
  <si>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</si>
  <si>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</si>
  <si>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</si>
  <si>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</si>
  <si>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</si>
  <si>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</si>
  <si>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</si>
  <si>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</si>
  <si>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</si>
  <si>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</si>
  <si>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</si>
  <si>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</si>
  <si>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</si>
  <si>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</si>
  <si>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</si>
  <si>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</si>
  <si>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</si>
  <si>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</si>
  <si>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</si>
  <si>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</si>
  <si>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</si>
  <si>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</si>
  <si>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</si>
  <si>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</si>
  <si>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</si>
  <si>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</si>
  <si>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</si>
  <si>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</si>
  <si>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</si>
  <si>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</si>
  <si>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</si>
  <si>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</si>
  <si>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</si>
  <si>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</si>
  <si>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</si>
  <si>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</si>
  <si>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</si>
  <si>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</si>
  <si>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</si>
  <si>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</si>
  <si>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</si>
  <si>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</si>
  <si>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</si>
  <si>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</si>
  <si>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</si>
  <si>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</si>
  <si>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</si>
  <si>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</si>
  <si>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</si>
  <si>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</si>
  <si>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</si>
  <si>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</si>
  <si>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</si>
  <si>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</si>
  <si>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</si>
  <si>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</si>
  <si>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</si>
  <si>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</si>
  <si>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</si>
  <si>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</si>
  <si>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</si>
  <si>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</si>
  <si>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</si>
  <si>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</si>
  <si>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</si>
  <si>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</si>
  <si>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</si>
  <si>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</si>
  <si>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</si>
  <si>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</si>
  <si>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</si>
  <si>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</si>
  <si>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</si>
  <si>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</si>
  <si>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</si>
  <si>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</si>
  <si>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</si>
  <si>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</si>
  <si>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</si>
  <si>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</si>
  <si>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</si>
  <si>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</si>
  <si>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</si>
  <si>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</si>
  <si>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</si>
  <si>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</si>
  <si>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</si>
  <si>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</si>
  <si>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</si>
  <si>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</si>
  <si>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</si>
  <si>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</si>
  <si>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</si>
  <si>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</si>
  <si>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</si>
  <si>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</si>
  <si>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</si>
  <si>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</si>
  <si>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</si>
  <si>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</si>
  <si>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</si>
  <si>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</si>
  <si>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</si>
  <si>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</si>
  <si>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</si>
  <si>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</si>
  <si>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</si>
  <si>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</si>
  <si>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</si>
  <si>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</si>
  <si>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</si>
  <si>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</si>
  <si>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</si>
  <si>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</si>
  <si>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</si>
  <si>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</si>
  <si>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</si>
  <si>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</si>
  <si>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</si>
  <si>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</si>
  <si>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</si>
  <si>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</si>
  <si>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</si>
  <si>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</si>
  <si>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</si>
  <si>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</si>
  <si>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</si>
  <si>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</si>
  <si>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</si>
  <si>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</si>
  <si>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</si>
  <si>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</si>
  <si>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</si>
  <si>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</si>
  <si>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</si>
  <si>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</si>
  <si>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</si>
  <si>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</si>
  <si>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</si>
  <si>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</si>
  <si>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</si>
  <si>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</si>
  <si>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</si>
  <si>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</si>
  <si>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</si>
  <si>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</si>
  <si>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</si>
  <si>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</si>
  <si>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</si>
  <si>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</si>
  <si>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</si>
  <si>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</si>
  <si>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</si>
  <si>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</si>
  <si>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</si>
  <si>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</si>
  <si>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</si>
  <si>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</si>
  <si>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</si>
  <si>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</si>
  <si>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</si>
  <si>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</si>
  <si>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</si>
  <si>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</si>
  <si>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</si>
  <si>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</si>
  <si>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</si>
  <si>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</si>
  <si>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</si>
  <si>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</si>
  <si>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</si>
  <si>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</si>
  <si>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</si>
  <si>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</si>
  <si>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</si>
  <si>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</si>
  <si>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</si>
  <si>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</si>
  <si>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</si>
  <si>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</si>
  <si>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</si>
  <si>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</si>
  <si>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</si>
  <si>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</si>
  <si>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</si>
  <si>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</si>
  <si>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</si>
  <si>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</si>
  <si>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</si>
  <si>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</si>
  <si>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</si>
  <si>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</si>
  <si>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</si>
  <si>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</si>
  <si>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</si>
  <si>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</si>
  <si>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</si>
  <si>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</si>
  <si>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</si>
  <si>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</si>
  <si>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</si>
  <si>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</si>
  <si>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</si>
  <si>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</si>
  <si>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</si>
  <si>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</si>
  <si>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</si>
  <si>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</si>
  <si>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</si>
  <si>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</si>
  <si>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</si>
  <si>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</si>
  <si>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</si>
  <si>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</si>
  <si>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</si>
  <si>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</si>
  <si>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</si>
  <si>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</si>
  <si>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</si>
  <si>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</si>
  <si>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</si>
  <si>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</si>
  <si>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</si>
  <si>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</si>
  <si>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</si>
  <si>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</si>
  <si>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</si>
  <si>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</si>
  <si>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</si>
  <si>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</si>
  <si>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</si>
  <si>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</si>
  <si>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</si>
  <si>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</si>
  <si>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</si>
  <si>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</si>
  <si>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</si>
  <si>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</si>
  <si>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</si>
  <si>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</si>
  <si>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</si>
  <si>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</si>
  <si>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</si>
  <si>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</si>
  <si>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</si>
  <si>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</si>
  <si>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</si>
  <si>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</si>
  <si>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</si>
  <si>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</si>
  <si>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</si>
  <si>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</si>
  <si>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</si>
  <si>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</si>
  <si>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</si>
  <si>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</si>
  <si>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</si>
  <si>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</si>
  <si>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</si>
  <si>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</si>
  <si>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</si>
  <si>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</si>
  <si>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</si>
  <si>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</si>
  <si>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</si>
  <si>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</si>
  <si>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</si>
  <si>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</si>
  <si>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</si>
  <si>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</si>
  <si>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</si>
  <si>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</si>
  <si>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</si>
  <si>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</si>
  <si>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</si>
  <si>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</si>
  <si>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</si>
  <si>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</si>
  <si>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</si>
  <si>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</si>
  <si>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</si>
  <si>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</si>
  <si>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</si>
  <si>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</si>
  <si>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</si>
  <si>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</si>
  <si>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</si>
  <si>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</si>
  <si>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</si>
  <si>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</si>
  <si>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</si>
  <si>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</si>
  <si>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</si>
  <si>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</si>
  <si>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</si>
  <si>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</si>
  <si>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</si>
  <si>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</si>
  <si>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</si>
  <si>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</si>
  <si>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</si>
  <si>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</si>
  <si>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</si>
  <si>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</si>
  <si>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</si>
  <si>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</si>
  <si>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</si>
  <si>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</si>
  <si>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</si>
  <si>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</si>
  <si>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</si>
  <si>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</si>
  <si>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</si>
  <si>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</si>
  <si>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</si>
  <si>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</si>
  <si>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</si>
  <si>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</si>
  <si>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</si>
  <si>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</si>
  <si>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</si>
  <si>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</si>
  <si>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</si>
  <si>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</si>
  <si>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</si>
  <si>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</si>
  <si>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</si>
  <si>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</si>
  <si>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</si>
  <si>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</si>
  <si>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</si>
  <si>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</si>
  <si>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</si>
  <si>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</si>
  <si>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</si>
  <si>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</si>
  <si>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</si>
  <si>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</si>
  <si>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</si>
  <si>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</si>
  <si>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</si>
  <si>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</si>
  <si>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</si>
  <si>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</si>
  <si>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</si>
  <si>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</si>
  <si>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</si>
  <si>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</si>
  <si>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</si>
  <si>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</si>
  <si>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</si>
  <si>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</si>
  <si>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</si>
  <si>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</si>
  <si>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</si>
  <si>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</si>
  <si>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</si>
  <si>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</si>
  <si>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</si>
  <si>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</si>
  <si>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</si>
  <si>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</si>
  <si>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</si>
  <si>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</si>
  <si>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</si>
  <si>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</si>
  <si>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</si>
  <si>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</si>
  <si>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</si>
  <si>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</si>
  <si>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</si>
  <si>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</si>
  <si>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</si>
  <si>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</si>
  <si>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</si>
  <si>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</si>
  <si>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</si>
  <si>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</si>
  <si>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</si>
  <si>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</si>
  <si>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</si>
  <si>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</si>
  <si>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</si>
  <si>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</si>
  <si>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</si>
  <si>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</si>
  <si>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</si>
  <si>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</si>
  <si>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</si>
  <si>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</si>
  <si>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</si>
  <si>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</si>
  <si>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</si>
  <si>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</si>
  <si>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</si>
  <si>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</si>
  <si>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</si>
  <si>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</si>
  <si>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</si>
  <si>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</si>
  <si>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</si>
  <si>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</si>
  <si>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</si>
  <si>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</si>
  <si>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</si>
  <si>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</si>
  <si>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</si>
  <si>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</si>
  <si>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</si>
  <si>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</si>
  <si>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</si>
  <si>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</si>
  <si>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</si>
  <si>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</si>
  <si>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</si>
  <si>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</si>
  <si>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</si>
  <si>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</si>
  <si>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</si>
  <si>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</si>
  <si>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</si>
  <si>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</si>
  <si>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</si>
  <si>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</si>
  <si>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</si>
  <si>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</si>
  <si>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</si>
  <si>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</si>
  <si>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</si>
  <si>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</si>
  <si>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</si>
  <si>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</si>
  <si>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</si>
  <si>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</si>
  <si>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</si>
  <si>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</si>
  <si>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</si>
  <si>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</si>
  <si>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</si>
  <si>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</si>
  <si>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</si>
  <si>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</si>
  <si>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</si>
  <si>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</si>
  <si>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</si>
  <si>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</si>
  <si>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</si>
  <si>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</si>
  <si>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</si>
  <si>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</si>
  <si>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</si>
  <si>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</si>
  <si>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</si>
  <si>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</si>
  <si>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</si>
  <si>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</si>
  <si>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</si>
  <si>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</si>
  <si>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</si>
  <si>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</si>
  <si>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</si>
  <si>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</si>
  <si>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</si>
  <si>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</si>
  <si>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</si>
  <si>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</si>
  <si>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</si>
  <si>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</si>
  <si>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</si>
  <si>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</si>
  <si>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</si>
  <si>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</si>
  <si>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</si>
  <si>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</si>
  <si>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</si>
  <si>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</si>
  <si>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</si>
  <si>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</si>
  <si>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</si>
  <si>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</si>
  <si>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</si>
  <si>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</si>
  <si>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</si>
  <si>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</si>
  <si>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</si>
  <si>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</si>
  <si>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</si>
  <si>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</si>
  <si>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</si>
  <si>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</si>
  <si>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</si>
  <si>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</si>
  <si>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</si>
  <si>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</si>
  <si>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</si>
  <si>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</si>
  <si>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</si>
  <si>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</si>
  <si>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</si>
  <si>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</si>
  <si>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</si>
  <si>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</si>
  <si>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</si>
  <si>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</si>
  <si>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</si>
  <si>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</si>
  <si>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</si>
  <si>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</si>
  <si>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</si>
  <si>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</si>
  <si>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</si>
  <si>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</si>
  <si>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</si>
  <si>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</si>
  <si>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</si>
  <si>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</si>
  <si>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</si>
  <si>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</si>
  <si>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</si>
  <si>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</si>
  <si>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</si>
  <si>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</si>
  <si>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</si>
  <si>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</si>
  <si>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</si>
  <si>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</si>
  <si>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</si>
  <si>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</si>
  <si>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</si>
  <si>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</si>
  <si>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</si>
  <si>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</si>
  <si>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</si>
  <si>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</si>
  <si>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</si>
  <si>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</si>
  <si>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</si>
  <si>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</si>
  <si>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</si>
  <si>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</si>
  <si>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</si>
  <si>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</si>
  <si>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</si>
  <si>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</si>
  <si>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</si>
  <si>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</si>
  <si>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</si>
  <si>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</si>
  <si>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</si>
  <si>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</si>
  <si>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</si>
  <si>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</si>
  <si>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</si>
  <si>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</si>
  <si>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</si>
  <si>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</si>
  <si>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</si>
  <si>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</si>
  <si>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</si>
  <si>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</si>
  <si>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</si>
  <si>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</si>
  <si>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</si>
  <si>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</si>
  <si>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</si>
  <si>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</si>
  <si>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</si>
  <si>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</si>
  <si>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</si>
  <si>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</si>
  <si>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</si>
  <si>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</si>
  <si>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</si>
  <si>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</si>
  <si>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</si>
  <si>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</si>
  <si>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</si>
  <si>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</si>
  <si>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</si>
  <si>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</si>
  <si>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</si>
  <si>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</si>
  <si>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</si>
  <si>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</si>
  <si>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</si>
  <si>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</si>
  <si>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</si>
  <si>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</si>
  <si>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</si>
  <si>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</si>
  <si>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</si>
  <si>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</si>
  <si>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</si>
  <si>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</si>
  <si>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</si>
  <si>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</si>
  <si>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</si>
  <si>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</si>
  <si>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</si>
  <si>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</si>
  <si>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</si>
  <si>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</si>
  <si>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</si>
  <si>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</si>
  <si>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</si>
  <si>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</si>
  <si>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</si>
  <si>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</si>
  <si>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</si>
  <si>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</si>
  <si>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</si>
  <si>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</si>
  <si>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</si>
  <si>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</si>
  <si>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</si>
  <si>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</si>
  <si>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</si>
  <si>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</si>
  <si>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</si>
  <si>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</si>
  <si>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</si>
  <si>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</si>
  <si>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</si>
  <si>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</si>
  <si>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</si>
  <si>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</si>
  <si>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</si>
  <si>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</si>
  <si>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</si>
  <si>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</si>
  <si>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</si>
  <si>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</si>
  <si>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</si>
  <si>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</si>
  <si>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</si>
  <si>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</si>
  <si>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</si>
  <si>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</si>
  <si>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</si>
  <si>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</si>
  <si>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</si>
  <si>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</si>
  <si>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</si>
  <si>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</si>
  <si>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</si>
  <si>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</si>
  <si>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</si>
  <si>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</si>
  <si>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</si>
  <si>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</si>
  <si>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</si>
  <si>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</si>
  <si>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</si>
  <si>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</si>
  <si>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</si>
  <si>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</si>
  <si>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</si>
  <si>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</si>
  <si>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</si>
  <si>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</si>
  <si>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</si>
  <si>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</si>
  <si>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</si>
  <si>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</si>
  <si>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</si>
  <si>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</si>
  <si>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</si>
  <si>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</si>
  <si>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</si>
  <si>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</si>
  <si>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</si>
  <si>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</si>
  <si>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</si>
  <si>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</si>
  <si>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</si>
  <si>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</si>
  <si>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</si>
  <si>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</si>
  <si>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</si>
  <si>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</si>
  <si>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</si>
  <si>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</si>
  <si>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</si>
  <si>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</si>
  <si>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</si>
  <si>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</si>
  <si>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</si>
  <si>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</si>
  <si>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</si>
  <si>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</si>
  <si>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</si>
  <si>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</si>
  <si>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</si>
  <si>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</si>
  <si>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</si>
  <si>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</si>
  <si>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</si>
  <si>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</si>
  <si>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</si>
  <si>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</si>
  <si>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</si>
  <si>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</si>
  <si>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</si>
  <si>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</si>
  <si>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</si>
  <si>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</si>
  <si>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</si>
  <si>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</si>
  <si>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</si>
  <si>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</si>
  <si>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</si>
  <si>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</si>
  <si>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</si>
  <si>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</si>
  <si>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</si>
  <si>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</si>
  <si>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</si>
  <si>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</si>
  <si>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</si>
  <si>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</si>
  <si>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</si>
  <si>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</si>
  <si>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</si>
  <si>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</si>
  <si>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</si>
  <si>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</si>
  <si>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</si>
  <si>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</si>
  <si>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</si>
  <si>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</si>
  <si>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</si>
  <si>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</si>
  <si>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</si>
  <si>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</si>
  <si>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</si>
  <si>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</si>
  <si>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</si>
  <si>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</si>
  <si>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</si>
  <si>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</si>
  <si>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</si>
  <si>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</si>
  <si>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</si>
  <si>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</si>
  <si>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</si>
  <si>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</si>
  <si>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</si>
  <si>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</si>
  <si>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</si>
  <si>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</si>
  <si>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</si>
  <si>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</si>
  <si>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</si>
  <si>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</si>
  <si>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</si>
  <si>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</si>
  <si>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</si>
  <si>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</si>
  <si>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</si>
  <si>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</si>
  <si>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</si>
  <si>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</si>
  <si>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</si>
  <si>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</si>
  <si>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</si>
  <si>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</si>
  <si>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</si>
  <si>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</si>
  <si>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</si>
  <si>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</si>
  <si>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</si>
  <si>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</si>
  <si>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</si>
  <si>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</si>
  <si>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</si>
  <si>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</si>
  <si>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</si>
  <si>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</si>
  <si>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</si>
  <si>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</si>
  <si>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</si>
  <si>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</si>
  <si>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</si>
  <si>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</si>
  <si>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</si>
  <si>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</si>
  <si>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</si>
  <si>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</si>
  <si>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</si>
  <si>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</si>
  <si>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</si>
  <si>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</si>
  <si>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</si>
  <si>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</si>
  <si>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</si>
  <si>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</si>
  <si>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</si>
  <si>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</si>
  <si>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</si>
  <si>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</si>
  <si>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</si>
  <si>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</si>
  <si>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</si>
  <si>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</si>
  <si>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</si>
  <si>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</si>
  <si>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</si>
  <si>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</si>
  <si>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</si>
  <si>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</si>
  <si>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</si>
  <si>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</si>
  <si>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</si>
  <si>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</si>
  <si>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</si>
  <si>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</si>
  <si>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</si>
  <si>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</si>
  <si>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</si>
  <si>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</si>
  <si>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</si>
  <si>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</si>
  <si>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</si>
  <si>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</si>
  <si>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</si>
  <si>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</si>
  <si>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</si>
  <si>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</si>
  <si>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</si>
  <si>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</si>
  <si>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</si>
  <si>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</si>
  <si>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</si>
  <si>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</si>
  <si>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</si>
  <si>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</si>
  <si>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</si>
  <si>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</si>
  <si>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</si>
  <si>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</si>
  <si>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</si>
  <si>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</si>
  <si>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</si>
  <si>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</si>
  <si>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</si>
  <si>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</si>
  <si>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</si>
  <si>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</si>
  <si>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</si>
  <si>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</si>
  <si>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</si>
  <si>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</si>
  <si>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</si>
  <si>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</si>
  <si>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</si>
  <si>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</si>
  <si>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</si>
  <si>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</si>
  <si>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</si>
  <si>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</si>
  <si>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</si>
  <si>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</si>
  <si>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</si>
  <si>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</si>
  <si>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</si>
  <si>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</si>
  <si>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</si>
  <si>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</si>
  <si>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</si>
  <si>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</si>
  <si>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</si>
  <si>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</si>
  <si>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</si>
  <si>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</si>
  <si>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</si>
  <si>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</si>
  <si>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</si>
  <si>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</si>
  <si>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</si>
  <si>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</si>
  <si>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</si>
  <si>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</si>
  <si>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</si>
  <si>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</si>
  <si>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</si>
  <si>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</si>
  <si>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</si>
  <si>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</si>
  <si>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</si>
  <si>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</si>
  <si>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</si>
  <si>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</si>
  <si>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</si>
  <si>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</si>
  <si>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</si>
  <si>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</si>
  <si>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</si>
  <si>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</si>
  <si>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</si>
  <si>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</si>
  <si>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</si>
  <si>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</si>
  <si>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</si>
  <si>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</si>
  <si>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</si>
  <si>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</si>
  <si>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</si>
  <si>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</si>
  <si>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</si>
  <si>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</si>
  <si>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</si>
  <si>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</si>
  <si>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</si>
  <si>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</si>
  <si>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</si>
  <si>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</si>
  <si>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</si>
  <si>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</si>
  <si>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</si>
  <si>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</si>
  <si>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</si>
  <si>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</si>
  <si>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</si>
  <si>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</si>
  <si>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</si>
  <si>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</si>
  <si>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</si>
  <si>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</si>
  <si>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</si>
  <si>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</si>
  <si>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</si>
  <si>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</si>
  <si>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</si>
  <si>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</si>
  <si>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</si>
  <si>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</si>
  <si>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</si>
  <si>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</si>
  <si>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</si>
  <si>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</si>
  <si>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</si>
  <si>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</si>
  <si>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</si>
  <si>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</si>
  <si>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</si>
  <si>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</si>
  <si>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</si>
  <si>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</si>
  <si>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</si>
  <si>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</si>
  <si>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</si>
  <si>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</si>
  <si>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</si>
  <si>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</si>
  <si>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</si>
  <si>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</si>
  <si>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</si>
  <si>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</si>
  <si>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</si>
  <si>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</si>
  <si>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</si>
  <si>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</si>
  <si>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</si>
  <si>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</si>
  <si>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</si>
  <si>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</si>
  <si>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</si>
  <si>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</si>
  <si>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</si>
  <si>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</si>
  <si>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</si>
  <si>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</si>
  <si>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</si>
  <si>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</si>
  <si>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</si>
  <si>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</si>
  <si>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</si>
  <si>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</si>
  <si>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</si>
  <si>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</si>
  <si>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</si>
  <si>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</si>
  <si>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</si>
  <si>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</si>
  <si>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</si>
  <si>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</si>
  <si>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</si>
  <si>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</si>
  <si>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</si>
  <si>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</si>
  <si>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</si>
  <si>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</si>
  <si>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</si>
  <si>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</si>
  <si>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</si>
  <si>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</si>
  <si>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</si>
  <si>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</si>
  <si>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</si>
  <si>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</si>
  <si>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</si>
  <si>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</si>
  <si>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</si>
  <si>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</si>
  <si>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</si>
  <si>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</si>
  <si>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</si>
  <si>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</si>
  <si>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</si>
  <si>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</si>
  <si>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</si>
  <si>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</si>
  <si>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</si>
  <si>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</si>
  <si>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</si>
  <si>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</si>
  <si>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</si>
  <si>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</si>
  <si>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</si>
  <si>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</si>
  <si>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</si>
  <si>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</si>
  <si>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</si>
  <si>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</si>
  <si>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</si>
  <si>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</si>
  <si>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</si>
  <si>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</si>
  <si>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</si>
  <si>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</si>
  <si>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</si>
  <si>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</si>
  <si>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</si>
  <si>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</si>
  <si>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</si>
  <si>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</si>
  <si>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</si>
  <si>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</si>
  <si>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</si>
  <si>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</si>
  <si>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</si>
  <si>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</si>
  <si>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</si>
  <si>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</si>
  <si>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</si>
  <si>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</si>
  <si>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</si>
  <si>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</si>
  <si>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</si>
  <si>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</si>
  <si>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</si>
  <si>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</si>
  <si>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</si>
  <si>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</si>
  <si>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</si>
  <si>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</si>
  <si>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</si>
  <si>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</si>
  <si>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</si>
  <si>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</si>
  <si>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</si>
  <si>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</si>
  <si>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</si>
  <si>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</si>
  <si>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</si>
  <si>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</si>
  <si>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</si>
  <si>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</si>
  <si>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</si>
  <si>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</si>
  <si>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</si>
  <si>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</si>
  <si>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</si>
  <si>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</si>
  <si>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</si>
  <si>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</si>
  <si>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</si>
  <si>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</si>
  <si>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</si>
  <si>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</si>
  <si>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</si>
  <si>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</si>
  <si>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</si>
  <si>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</si>
  <si>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</si>
  <si>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</si>
  <si>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</si>
  <si>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</si>
  <si>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</si>
  <si>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</si>
  <si>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</si>
  <si>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</si>
  <si>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</si>
  <si>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</si>
  <si>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</si>
  <si>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</si>
  <si>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</si>
  <si>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</si>
  <si>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</si>
  <si>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</si>
  <si>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</si>
  <si>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</si>
  <si>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</si>
  <si>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</si>
  <si>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</si>
  <si>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</si>
  <si>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</si>
  <si>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</si>
  <si>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</si>
  <si>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</si>
  <si>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</si>
  <si>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</si>
  <si>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</si>
  <si>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</si>
  <si>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</si>
  <si>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</si>
  <si>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</si>
  <si>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</si>
  <si>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</si>
  <si>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</si>
  <si>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</si>
  <si>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</si>
  <si>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</si>
  <si>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</si>
  <si>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</si>
  <si>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</si>
  <si>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</si>
  <si>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</si>
  <si>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</si>
  <si>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</si>
  <si>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</si>
  <si>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</si>
  <si>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</si>
  <si>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</si>
  <si>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</si>
  <si>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</si>
  <si>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</si>
  <si>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</si>
  <si>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</si>
  <si>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</si>
  <si>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</si>
  <si>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</si>
  <si>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</si>
  <si>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</si>
  <si>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</si>
  <si>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</si>
  <si>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</si>
  <si>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</si>
  <si>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</si>
  <si>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</si>
  <si>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</si>
  <si>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</si>
  <si>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</si>
  <si>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</si>
  <si>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</si>
  <si>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</si>
  <si>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</si>
  <si>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</si>
  <si>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</si>
  <si>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</si>
  <si>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</si>
  <si>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</si>
  <si>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</si>
  <si>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</si>
  <si>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</si>
  <si>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</si>
  <si>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</si>
  <si>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</si>
  <si>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</si>
  <si>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</si>
  <si>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</si>
  <si>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</si>
  <si>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</si>
  <si>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</si>
  <si>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</si>
  <si>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</si>
  <si>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</si>
  <si>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</si>
  <si>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</si>
  <si>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</si>
  <si>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</si>
  <si>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</si>
  <si>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</si>
  <si>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</si>
  <si>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</si>
  <si>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</si>
  <si>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</si>
  <si>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</si>
  <si>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</si>
  <si>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</si>
  <si>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</si>
  <si>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</si>
  <si>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</si>
  <si>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</si>
  <si>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</si>
  <si>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</si>
  <si>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</si>
  <si>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</si>
  <si>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</si>
  <si>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</si>
  <si>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</si>
  <si>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</si>
  <si>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</si>
  <si>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</si>
  <si>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</si>
  <si>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</si>
  <si>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</si>
  <si>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</si>
  <si>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</si>
  <si>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</si>
  <si>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</si>
  <si>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</si>
  <si>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</si>
  <si>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</si>
  <si>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</si>
  <si>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</si>
  <si>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</si>
  <si>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</si>
  <si>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</si>
  <si>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</si>
  <si>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</si>
  <si>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</si>
  <si>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</si>
  <si>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</si>
  <si>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</si>
  <si>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</si>
  <si>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</si>
  <si>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</si>
  <si>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</si>
  <si>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</si>
  <si>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</si>
  <si>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</si>
  <si>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</si>
  <si>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</si>
  <si>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</si>
  <si>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</si>
  <si>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</si>
  <si>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</si>
  <si>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</si>
  <si>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</si>
  <si>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</si>
  <si>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</si>
  <si>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</si>
  <si>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</si>
  <si>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</si>
  <si>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</si>
  <si>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</si>
  <si>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</si>
  <si>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</si>
  <si>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</si>
  <si>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</si>
  <si>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</si>
  <si>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</si>
  <si>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</si>
  <si>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</si>
  <si>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</si>
  <si>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</si>
  <si>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</si>
  <si>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</si>
  <si>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</si>
  <si>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</si>
  <si>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</si>
  <si>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</si>
  <si>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</si>
  <si>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</si>
  <si>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</si>
  <si>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</si>
  <si>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</si>
  <si>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</si>
  <si>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</si>
  <si>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</si>
  <si>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</si>
  <si>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</si>
  <si>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</si>
  <si>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</si>
  <si>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</si>
  <si>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</si>
  <si>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</si>
  <si>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</si>
  <si>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</si>
  <si>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</si>
  <si>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</si>
  <si>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</si>
  <si>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</si>
  <si>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</si>
  <si>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</si>
  <si>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</si>
  <si>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</si>
  <si>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</si>
  <si>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</si>
  <si>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</si>
  <si>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</si>
  <si>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</si>
  <si>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</si>
  <si>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</si>
  <si>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</si>
  <si>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</si>
  <si>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</si>
  <si>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</si>
  <si>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</si>
  <si>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</si>
  <si>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</si>
  <si>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</si>
  <si>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</si>
  <si>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</si>
  <si>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</si>
  <si>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</si>
  <si>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</si>
  <si>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</si>
  <si>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</si>
  <si>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</si>
  <si>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</si>
  <si>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</si>
  <si>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</si>
  <si>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</si>
  <si>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</si>
  <si>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</si>
  <si>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</si>
  <si>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</si>
  <si>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</si>
  <si>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</si>
  <si>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</si>
  <si>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</si>
  <si>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</si>
  <si>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</si>
  <si>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</si>
  <si>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</si>
  <si>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</si>
  <si>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</si>
  <si>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</si>
  <si>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</si>
  <si>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</si>
  <si>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</si>
  <si>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</si>
  <si>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</si>
  <si>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</si>
  <si>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</si>
  <si>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</si>
  <si>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</si>
  <si>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</si>
  <si>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</si>
  <si>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</si>
  <si>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</si>
  <si>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</si>
  <si>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</si>
  <si>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</si>
  <si>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</si>
  <si>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</si>
  <si>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</si>
  <si>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</si>
  <si>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</si>
  <si>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</si>
  <si>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</si>
  <si>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</si>
  <si>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</si>
  <si>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</si>
  <si>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</si>
  <si>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</si>
  <si>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</si>
  <si>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</si>
  <si>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</si>
  <si>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</si>
  <si>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</si>
  <si>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</si>
  <si>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</si>
  <si>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</si>
  <si>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</si>
  <si>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</si>
  <si>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</si>
  <si>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</si>
  <si>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</si>
  <si>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</si>
  <si>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</si>
  <si>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</si>
  <si>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</si>
  <si>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</si>
  <si>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</si>
  <si>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</si>
  <si>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</si>
  <si>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</si>
  <si>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</si>
  <si>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</si>
  <si>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</si>
  <si>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</si>
  <si>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</si>
  <si>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</si>
  <si>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</si>
  <si>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</si>
  <si>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</si>
  <si>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</si>
  <si>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</si>
  <si>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</si>
  <si>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</si>
  <si>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</si>
  <si>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</si>
  <si>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</si>
  <si>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</si>
  <si>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</si>
  <si>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</si>
  <si>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</si>
  <si>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</si>
  <si>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</si>
  <si>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</si>
  <si>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</si>
  <si>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</si>
  <si>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</si>
  <si>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</si>
  <si>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</si>
  <si>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</si>
  <si>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</si>
  <si>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</si>
  <si>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</si>
  <si>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</si>
  <si>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</si>
  <si>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</si>
  <si>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</si>
  <si>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</si>
  <si>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</si>
  <si>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</si>
  <si>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</si>
  <si>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</si>
  <si>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</si>
  <si>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</si>
  <si>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</si>
  <si>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</si>
  <si>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</si>
  <si>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</si>
  <si>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</si>
  <si>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</si>
  <si>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</si>
  <si>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</si>
  <si>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</si>
  <si>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</si>
  <si>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</si>
  <si>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</si>
  <si>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</si>
  <si>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</si>
  <si>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</si>
  <si>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</si>
  <si>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</si>
  <si>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</si>
  <si>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</si>
  <si>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</si>
  <si>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</si>
  <si>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</si>
  <si>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</si>
  <si>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</si>
  <si>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</si>
  <si>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</si>
  <si>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</si>
  <si>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</si>
  <si>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</si>
  <si>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</si>
  <si>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</si>
  <si>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</si>
  <si>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</si>
  <si>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</si>
  <si>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</si>
  <si>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</si>
  <si>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</si>
  <si>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</si>
  <si>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</si>
  <si>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</si>
  <si>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</si>
  <si>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</si>
  <si>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</si>
  <si>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</si>
  <si>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</si>
  <si>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</si>
  <si>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</si>
  <si>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</si>
  <si>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</si>
  <si>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</si>
  <si>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</si>
  <si>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</si>
  <si>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</si>
  <si>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</si>
  <si>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</si>
  <si>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</si>
  <si>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</si>
  <si>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</si>
  <si>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</si>
  <si>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</si>
  <si>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</si>
  <si>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</si>
  <si>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</si>
  <si>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</si>
  <si>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</si>
  <si>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</si>
  <si>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</si>
  <si>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</si>
  <si>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</si>
  <si>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</si>
  <si>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</si>
  <si>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</si>
  <si>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</si>
  <si>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</si>
  <si>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</si>
  <si>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</si>
  <si>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</si>
  <si>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</si>
  <si>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</si>
  <si>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</si>
  <si>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</si>
  <si>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</si>
  <si>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</si>
  <si>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</si>
  <si>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</si>
  <si>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</si>
  <si>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</si>
  <si>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</si>
  <si>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</si>
  <si>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</si>
  <si>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</si>
  <si>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</si>
  <si>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</si>
  <si>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</si>
  <si>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</si>
  <si>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</si>
  <si>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</si>
  <si>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</si>
  <si>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</si>
  <si>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</si>
  <si>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</si>
  <si>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</si>
  <si>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</si>
  <si>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</si>
  <si>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</si>
  <si>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</si>
  <si>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</si>
  <si>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</si>
  <si>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</si>
  <si>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</si>
  <si>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</si>
  <si>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</si>
  <si>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</si>
  <si>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</si>
  <si>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</si>
  <si>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</si>
  <si>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</si>
  <si>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</si>
  <si>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</si>
  <si>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</si>
  <si>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</si>
  <si>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</si>
  <si>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</si>
  <si>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</si>
  <si>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</si>
  <si>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</si>
  <si>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</si>
  <si>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</si>
  <si>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</si>
  <si>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</si>
  <si>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</si>
  <si>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</si>
  <si>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</si>
  <si>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</si>
  <si>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</si>
  <si>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</si>
  <si>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</si>
  <si>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</si>
  <si>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</si>
  <si>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</si>
  <si>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</si>
  <si>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</si>
  <si>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</si>
  <si>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</si>
  <si>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</si>
  <si>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</si>
  <si>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</si>
  <si>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</si>
  <si>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</si>
  <si>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</si>
  <si>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</si>
  <si>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</si>
  <si>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</si>
  <si>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</si>
  <si>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</si>
  <si>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</si>
  <si>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</si>
  <si>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</si>
  <si>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</si>
  <si>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</si>
  <si>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</si>
  <si>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</si>
  <si>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</si>
  <si>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</si>
  <si>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</si>
  <si>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</si>
  <si>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</si>
  <si>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</si>
  <si>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</si>
  <si>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</si>
  <si>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</si>
  <si>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</si>
  <si>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</si>
  <si>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</si>
  <si>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</si>
  <si>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</si>
  <si>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</si>
  <si>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</si>
  <si>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</si>
  <si>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</si>
  <si>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</si>
  <si>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</si>
  <si>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</si>
  <si>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</si>
  <si>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</si>
  <si>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</si>
  <si>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</si>
  <si>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</si>
  <si>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</si>
  <si>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</si>
  <si>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</si>
  <si>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</si>
  <si>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</si>
  <si>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</si>
  <si>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</si>
  <si>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</si>
  <si>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</si>
  <si>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</si>
  <si>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</si>
  <si>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</si>
  <si>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</si>
  <si>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</si>
  <si>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</si>
  <si>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</si>
  <si>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</si>
  <si>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</si>
  <si>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</si>
  <si>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</si>
  <si>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</si>
  <si>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</si>
  <si>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</si>
  <si>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</si>
  <si>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</si>
  <si>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</si>
  <si>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</si>
  <si>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</si>
  <si>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</si>
  <si>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</si>
  <si>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</si>
  <si>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</si>
  <si>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</si>
  <si>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</si>
  <si>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</si>
  <si>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</si>
  <si>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</si>
  <si>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</si>
  <si>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</si>
  <si>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</si>
  <si>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</si>
  <si>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</si>
  <si>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</si>
  <si>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</si>
  <si>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</si>
  <si>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</si>
  <si>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</si>
  <si>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</si>
  <si>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</si>
  <si>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</si>
  <si>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</si>
  <si>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</si>
  <si>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</si>
  <si>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</si>
  <si>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</si>
  <si>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</si>
  <si>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</si>
  <si>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</si>
  <si>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</si>
  <si>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</si>
  <si>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</si>
  <si>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</si>
  <si>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</si>
  <si>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</si>
  <si>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</si>
  <si>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</si>
  <si>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</si>
  <si>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</si>
  <si>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</si>
  <si>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</si>
  <si>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</si>
  <si>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</si>
  <si>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</si>
  <si>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</si>
  <si>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</si>
  <si>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</si>
  <si>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</si>
  <si>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</si>
  <si>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</si>
  <si>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</si>
  <si>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</si>
  <si>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</si>
  <si>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</si>
  <si>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</si>
  <si>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</si>
  <si>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</si>
  <si>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</si>
  <si>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</si>
  <si>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</si>
  <si>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</si>
  <si>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</si>
  <si>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</si>
  <si>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</si>
  <si>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</si>
  <si>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</si>
  <si>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</si>
  <si>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</si>
  <si>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</si>
  <si>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</si>
  <si>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</si>
  <si>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</si>
  <si>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</si>
  <si>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</si>
  <si>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</si>
  <si>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</si>
  <si>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</si>
  <si>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</si>
  <si>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</si>
  <si>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</si>
  <si>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</si>
  <si>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</si>
  <si>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</si>
  <si>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</si>
  <si>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</si>
  <si>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</si>
  <si>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</si>
  <si>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</si>
  <si>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</si>
  <si>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</si>
  <si>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</si>
  <si>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</si>
  <si>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</si>
  <si>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</si>
  <si>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</si>
  <si>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</si>
  <si>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</si>
  <si>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</si>
  <si>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</si>
  <si>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</si>
  <si>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</si>
  <si>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</si>
  <si>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</si>
  <si>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</si>
  <si>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</si>
  <si>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</si>
  <si>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</si>
  <si>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</si>
  <si>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</si>
  <si>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</si>
  <si>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</si>
  <si>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</si>
  <si>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</si>
  <si>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</si>
  <si>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</si>
  <si>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</si>
  <si>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</si>
  <si>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</si>
  <si>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</si>
  <si>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</si>
  <si>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</si>
  <si>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</si>
  <si>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</si>
  <si>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</si>
  <si>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</si>
  <si>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</si>
  <si>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</si>
  <si>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</si>
  <si>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</si>
  <si>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</si>
  <si>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</si>
  <si>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</si>
  <si>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</si>
  <si>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</si>
  <si>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</si>
  <si>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</si>
  <si>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</si>
  <si>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</si>
  <si>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</si>
  <si>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</si>
  <si>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</si>
  <si>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</si>
  <si>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</si>
  <si>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</si>
  <si>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</si>
  <si>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</si>
  <si>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</si>
  <si>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</si>
  <si>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</si>
  <si>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</si>
  <si>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</si>
  <si>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</si>
  <si>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</si>
  <si>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</si>
  <si>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</si>
  <si>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</si>
  <si>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</si>
  <si>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</si>
  <si>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</si>
  <si>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</si>
  <si>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</si>
  <si>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</si>
  <si>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</si>
  <si>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</si>
  <si>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</si>
  <si>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</si>
  <si>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</si>
  <si>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</si>
  <si>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</si>
  <si>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</si>
  <si>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</si>
  <si>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</si>
  <si>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</si>
  <si>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</si>
  <si>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</si>
  <si>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</si>
  <si>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</si>
  <si>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</si>
  <si>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</si>
  <si>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</si>
  <si>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</si>
  <si>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</si>
  <si>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</si>
  <si>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</si>
  <si>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</si>
  <si>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</si>
  <si>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</si>
  <si>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</si>
  <si>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</si>
  <si>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</si>
  <si>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</si>
  <si>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</si>
  <si>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</si>
  <si>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</si>
  <si>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</si>
  <si>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</si>
  <si>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</si>
  <si>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</si>
  <si>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</si>
  <si>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</si>
  <si>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</si>
  <si>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</si>
  <si>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</si>
  <si>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</si>
  <si>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</si>
  <si>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</si>
  <si>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</si>
  <si>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</si>
  <si>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</si>
  <si>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</si>
  <si>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</si>
  <si>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</si>
  <si>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</si>
  <si>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</si>
  <si>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</si>
  <si>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</si>
  <si>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</si>
  <si>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</si>
  <si>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</si>
  <si>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</si>
  <si>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</si>
  <si>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</si>
  <si>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</si>
  <si>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</si>
  <si>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</si>
  <si>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</si>
  <si>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</si>
  <si>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</si>
  <si>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</si>
  <si>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</si>
  <si>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</si>
  <si>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</si>
  <si>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</si>
  <si>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</si>
  <si>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</si>
  <si>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</si>
  <si>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</si>
  <si>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</si>
  <si>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</si>
  <si>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</si>
  <si>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</si>
  <si>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</si>
  <si>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</si>
  <si>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</si>
  <si>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</si>
  <si>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</si>
  <si>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</si>
  <si>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</si>
  <si>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</si>
  <si>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</si>
  <si>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</si>
  <si>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</si>
  <si>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</si>
  <si>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</si>
  <si>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</si>
  <si>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</si>
  <si>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</si>
  <si>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</si>
  <si>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</si>
  <si>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</si>
  <si>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</si>
  <si>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</si>
  <si>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</si>
  <si>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</si>
  <si>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</si>
  <si>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</si>
  <si>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</si>
  <si>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</si>
  <si>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</si>
  <si>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</si>
  <si>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</si>
  <si>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</si>
  <si>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</si>
  <si>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</si>
  <si>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</si>
  <si>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</si>
  <si>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</si>
  <si>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</si>
  <si>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</si>
  <si>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</si>
  <si>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</si>
  <si>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</si>
  <si>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</si>
  <si>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</si>
  <si>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</si>
  <si>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</si>
  <si>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</si>
  <si>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</si>
  <si>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</si>
  <si>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</si>
  <si>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</si>
  <si>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</si>
  <si>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</si>
  <si>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</si>
  <si>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</si>
  <si>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</si>
  <si>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</si>
  <si>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</si>
  <si>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</si>
  <si>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</si>
  <si>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</si>
  <si>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</si>
  <si>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</si>
  <si>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</si>
  <si>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</si>
  <si>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</si>
  <si>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</si>
  <si>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</si>
  <si>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</si>
  <si>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</si>
  <si>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</si>
  <si>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</si>
  <si>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</si>
  <si>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</si>
  <si>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</si>
  <si>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</si>
  <si>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</si>
  <si>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</si>
  <si>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</si>
  <si>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</si>
  <si>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</si>
  <si>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</si>
  <si>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</si>
  <si>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</si>
  <si>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</si>
  <si>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</si>
  <si>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</si>
  <si>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</si>
  <si>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</si>
  <si>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</si>
  <si>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</si>
  <si>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</si>
  <si>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</si>
  <si>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</si>
  <si>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</si>
  <si>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</si>
  <si>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</si>
  <si>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</si>
  <si>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</si>
  <si>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</si>
  <si>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</si>
  <si>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</si>
  <si>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</si>
  <si>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</si>
  <si>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</si>
  <si>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</si>
  <si>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</si>
  <si>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</si>
  <si>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</si>
  <si>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</si>
  <si>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</si>
  <si>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</si>
  <si>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</si>
  <si>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</si>
  <si>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</si>
  <si>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</si>
  <si>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</si>
  <si>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</si>
  <si>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</si>
  <si>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</si>
  <si>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</si>
  <si>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</si>
  <si>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</si>
  <si>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</si>
  <si>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</si>
  <si>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</si>
  <si>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</si>
  <si>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</si>
  <si>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</si>
  <si>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</si>
  <si>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</si>
  <si>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</si>
  <si>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</si>
  <si>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</si>
  <si>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</si>
  <si>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</si>
  <si>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</si>
  <si>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</si>
  <si>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</si>
  <si>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</si>
  <si>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</si>
  <si>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</si>
  <si>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</si>
  <si>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</si>
  <si>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</si>
  <si>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</si>
  <si>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</si>
  <si>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</si>
  <si>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</si>
  <si>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</si>
  <si>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</si>
  <si>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</si>
  <si>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</si>
  <si>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</si>
  <si>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</si>
  <si>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</si>
  <si>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</si>
  <si>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</si>
  <si>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</si>
  <si>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</si>
  <si>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</si>
  <si>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</si>
  <si>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</si>
  <si>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</si>
  <si>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</si>
  <si>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</si>
  <si>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</si>
  <si>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</si>
  <si>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</si>
  <si>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</si>
  <si>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</si>
  <si>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</si>
  <si>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</si>
  <si>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</si>
  <si>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</si>
  <si>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</si>
  <si>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</si>
  <si>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</si>
  <si>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</si>
  <si>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</si>
  <si>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</si>
  <si>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</si>
  <si>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</si>
  <si>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</si>
  <si>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</si>
  <si>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</si>
  <si>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</si>
  <si>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</si>
  <si>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</si>
  <si>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</si>
  <si>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</si>
  <si>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</si>
  <si>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</si>
  <si>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</si>
  <si>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</si>
  <si>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</si>
  <si>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</si>
  <si>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</si>
  <si>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</si>
  <si>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</si>
  <si>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</si>
  <si>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</si>
  <si>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</si>
  <si>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</si>
  <si>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</si>
  <si>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</si>
  <si>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</si>
  <si>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</si>
  <si>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</si>
  <si>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</si>
  <si>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</si>
  <si>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</si>
  <si>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</si>
  <si>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</si>
  <si>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</si>
  <si>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</si>
  <si>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</si>
  <si>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</si>
  <si>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</si>
  <si>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</si>
  <si>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</si>
  <si>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</si>
  <si>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</si>
  <si>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</si>
  <si>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</si>
  <si>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</si>
  <si>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</si>
  <si>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</si>
  <si>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</si>
  <si>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</si>
  <si>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</si>
  <si>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</si>
  <si>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</si>
  <si>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</si>
  <si>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</si>
  <si>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</si>
  <si>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</si>
  <si>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</si>
  <si>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</si>
  <si>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</si>
  <si>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</si>
  <si>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</si>
  <si>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</si>
  <si>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</si>
  <si>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</si>
  <si>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</si>
  <si>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</si>
  <si>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</si>
  <si>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</si>
  <si>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</si>
  <si>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</si>
  <si>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</si>
  <si>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</si>
  <si>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</si>
  <si>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</si>
  <si>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</si>
  <si>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</si>
  <si>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</si>
  <si>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</si>
  <si>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</si>
  <si>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</si>
  <si>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</si>
  <si>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</si>
  <si>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</si>
  <si>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</si>
  <si>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</si>
  <si>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</si>
  <si>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</si>
  <si>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</si>
  <si>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</si>
  <si>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</si>
  <si>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</si>
  <si>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</si>
  <si>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</si>
  <si>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</si>
  <si>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</si>
  <si>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</si>
  <si>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</si>
  <si>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</si>
  <si>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</si>
  <si>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</si>
  <si>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</si>
  <si>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</si>
  <si>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</si>
  <si>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</si>
  <si>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</si>
  <si>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</si>
  <si>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</si>
  <si>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</si>
  <si>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</si>
  <si>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</si>
  <si>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</si>
  <si>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</si>
  <si>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</si>
  <si>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</si>
  <si>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</si>
  <si>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</si>
  <si>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</si>
  <si>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</si>
  <si>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</si>
  <si>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</si>
  <si>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</si>
  <si>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</si>
  <si>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</si>
  <si>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</si>
  <si>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</si>
  <si>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</si>
  <si>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</si>
  <si>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</si>
  <si>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</si>
  <si>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</si>
  <si>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</si>
  <si>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</si>
  <si>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</si>
  <si>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</si>
  <si>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</si>
  <si>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</si>
  <si>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</si>
  <si>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</si>
  <si>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</si>
  <si>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</si>
  <si>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</si>
  <si>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</si>
  <si>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</si>
  <si>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</si>
  <si>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</si>
  <si>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</si>
  <si>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</si>
  <si>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</si>
  <si>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</si>
  <si>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</si>
  <si>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</si>
  <si>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</si>
  <si>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</si>
  <si>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</si>
  <si>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</si>
  <si>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</si>
  <si>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</si>
  <si>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</si>
  <si>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</si>
  <si>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</si>
  <si>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</si>
  <si>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</si>
  <si>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</si>
  <si>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</si>
  <si>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</si>
  <si>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</si>
  <si>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</si>
  <si>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</si>
  <si>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</si>
  <si>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</si>
  <si>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</si>
  <si>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</si>
  <si>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</si>
  <si>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</si>
  <si>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</si>
  <si>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</si>
  <si>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</si>
  <si>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</si>
  <si>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</si>
  <si>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</si>
  <si>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</si>
  <si>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</si>
  <si>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</si>
  <si>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</si>
  <si>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</si>
  <si>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</si>
  <si>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</si>
  <si>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</si>
  <si>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</si>
  <si>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</si>
  <si>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</si>
  <si>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</si>
  <si>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</si>
  <si>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</si>
  <si>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</si>
  <si>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</si>
  <si>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</si>
  <si>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</si>
  <si>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</si>
  <si>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</si>
  <si>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</si>
  <si>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</si>
  <si>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</si>
  <si>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</si>
  <si>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</si>
  <si>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</si>
  <si>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</si>
  <si>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</si>
  <si>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</si>
  <si>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</si>
  <si>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</si>
  <si>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</si>
  <si>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</si>
  <si>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</si>
  <si>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</si>
  <si>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</si>
  <si>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</si>
  <si>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</si>
  <si>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</si>
  <si>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</si>
  <si>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</si>
  <si>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</si>
  <si>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</si>
  <si>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</si>
  <si>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</si>
  <si>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</si>
  <si>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</si>
  <si>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</si>
  <si>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</si>
  <si>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</si>
  <si>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</si>
  <si>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</si>
  <si>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</si>
  <si>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</si>
  <si>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</si>
  <si>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</si>
  <si>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</si>
  <si>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</si>
  <si>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</si>
  <si>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</si>
  <si>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</si>
  <si>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</si>
  <si>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</si>
  <si>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</si>
  <si>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</si>
  <si>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</si>
  <si>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</si>
  <si>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</si>
  <si>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</si>
  <si>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</si>
  <si>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</si>
  <si>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</si>
  <si>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</si>
  <si>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</si>
  <si>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</si>
  <si>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</si>
  <si>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</si>
  <si>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</si>
  <si>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</si>
  <si>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</si>
  <si>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</si>
  <si>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</si>
  <si>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</si>
  <si>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</si>
  <si>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</si>
  <si>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</si>
  <si>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</si>
  <si>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</si>
  <si>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</si>
  <si>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</si>
  <si>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</si>
  <si>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</si>
  <si>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</si>
  <si>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</si>
  <si>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</si>
  <si>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</si>
  <si>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</si>
  <si>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</si>
  <si>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</si>
  <si>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</si>
  <si>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</si>
  <si>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</si>
  <si>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</si>
  <si>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</si>
  <si>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</si>
  <si>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</si>
  <si>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</si>
  <si>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</si>
  <si>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</si>
  <si>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</si>
  <si>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</si>
  <si>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</si>
  <si>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</si>
  <si>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</si>
  <si>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</si>
  <si>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</si>
  <si>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</si>
  <si>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</si>
  <si>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</si>
  <si>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</si>
  <si>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</si>
  <si>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</si>
  <si>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</si>
  <si>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</si>
  <si>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</si>
  <si>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</si>
  <si>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</si>
  <si>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</si>
  <si>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</si>
  <si>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</si>
  <si>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</si>
  <si>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</si>
  <si>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</si>
  <si>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</si>
  <si>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</si>
  <si>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</si>
  <si>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</si>
  <si>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</si>
  <si>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</si>
  <si>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</si>
  <si>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</si>
  <si>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</si>
  <si>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</si>
  <si>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</si>
  <si>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</si>
  <si>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</si>
  <si>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</si>
  <si>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</si>
  <si>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</si>
  <si>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</si>
  <si>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</si>
  <si>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</si>
  <si>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</si>
  <si>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</si>
  <si>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</si>
  <si>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</si>
  <si>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</si>
  <si>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</si>
  <si>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</si>
  <si>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</si>
  <si>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</si>
  <si>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</si>
  <si>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</si>
  <si>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</si>
  <si>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</si>
  <si>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</si>
  <si>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</si>
  <si>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</si>
  <si>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</si>
  <si>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</si>
  <si>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</si>
  <si>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</si>
  <si>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</si>
  <si>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</si>
  <si>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</si>
  <si>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</si>
  <si>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</si>
  <si>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</si>
  <si>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</si>
  <si>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</si>
  <si>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</si>
  <si>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</si>
  <si>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</si>
  <si>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</si>
  <si>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</si>
  <si>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</si>
  <si>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</si>
  <si>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</si>
  <si>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</si>
  <si>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</si>
  <si>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</si>
  <si>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</si>
  <si>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</si>
  <si>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</si>
  <si>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</si>
  <si>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</si>
  <si>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</si>
  <si>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</si>
  <si>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</si>
  <si>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</si>
  <si>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</si>
  <si>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</si>
  <si>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</si>
  <si>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</si>
  <si>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</si>
  <si>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</si>
  <si>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</si>
  <si>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</si>
  <si>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</si>
  <si>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</si>
  <si>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</si>
  <si>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</si>
  <si>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</si>
  <si>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</si>
  <si>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</si>
  <si>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</si>
  <si>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</si>
  <si>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</si>
  <si>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</si>
  <si>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</si>
  <si>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</si>
  <si>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</si>
  <si>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</si>
  <si>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</si>
  <si>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</si>
  <si>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</si>
  <si>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</si>
  <si>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</si>
  <si>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</si>
  <si>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</si>
  <si>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</si>
  <si>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</si>
  <si>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</si>
  <si>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</si>
  <si>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</si>
  <si>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</si>
  <si>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</si>
  <si>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</si>
  <si>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</si>
  <si>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</si>
  <si>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</si>
  <si>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</si>
  <si>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</si>
  <si>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</si>
  <si>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</si>
  <si>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</si>
  <si>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</si>
  <si>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</si>
  <si>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</si>
  <si>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</si>
  <si>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</si>
  <si>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</si>
  <si>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</si>
  <si>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</si>
  <si>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</si>
  <si>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</si>
  <si>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</si>
  <si>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</si>
  <si>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</si>
  <si>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</si>
  <si>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</si>
  <si>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</si>
  <si>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</si>
  <si>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</si>
  <si>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</si>
  <si>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</si>
  <si>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</si>
  <si>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</si>
  <si>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</si>
  <si>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</si>
  <si>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</si>
  <si>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</si>
  <si>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</si>
  <si>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</si>
  <si>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</si>
  <si>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</si>
  <si>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</si>
  <si>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</si>
  <si>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</si>
  <si>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</si>
  <si>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</si>
  <si>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</si>
  <si>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</si>
  <si>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</si>
  <si>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</si>
  <si>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</si>
  <si>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</si>
  <si>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</si>
  <si>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</si>
  <si>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</si>
  <si>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</si>
  <si>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</si>
  <si>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</si>
  <si>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</si>
  <si>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</si>
  <si>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</si>
  <si>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</si>
  <si>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</si>
  <si>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</si>
  <si>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</si>
  <si>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</si>
  <si>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</si>
  <si>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</si>
  <si>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</si>
  <si>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</si>
  <si>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</si>
  <si>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</si>
  <si>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</si>
  <si>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</si>
  <si>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</si>
  <si>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</si>
  <si>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</si>
  <si>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</si>
  <si>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</si>
  <si>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</si>
  <si>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</si>
  <si>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</si>
  <si>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</si>
  <si>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</si>
  <si>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</si>
  <si>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</si>
  <si>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</si>
  <si>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</si>
  <si>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</si>
  <si>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</si>
  <si>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</si>
  <si>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</si>
  <si>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</si>
  <si>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</si>
  <si>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</si>
  <si>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</si>
  <si>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</si>
  <si>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</si>
  <si>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</si>
  <si>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</si>
  <si>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</si>
  <si>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</si>
  <si>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</si>
  <si>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</si>
  <si>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</si>
  <si>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</si>
  <si>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</si>
  <si>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</si>
  <si>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</si>
  <si>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</si>
  <si>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</si>
  <si>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</si>
  <si>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</si>
  <si>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</si>
  <si>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</si>
  <si>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</si>
  <si>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</si>
  <si>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</si>
  <si>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</si>
  <si>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</si>
  <si>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</si>
  <si>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</si>
  <si>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</si>
  <si>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</si>
  <si>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</si>
  <si>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</si>
  <si>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</si>
  <si>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</si>
  <si>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</si>
  <si>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</si>
  <si>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</si>
  <si>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</si>
  <si>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</si>
  <si>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</si>
  <si>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</si>
  <si>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</si>
  <si>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</si>
  <si>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</si>
  <si>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</si>
  <si>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</si>
  <si>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</si>
  <si>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</si>
  <si>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</si>
  <si>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</si>
  <si>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</si>
  <si>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</si>
  <si>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</si>
  <si>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</si>
  <si>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</si>
  <si>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</si>
  <si>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</si>
  <si>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</si>
  <si>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</si>
  <si>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</si>
  <si>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</si>
  <si>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</si>
  <si>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</si>
  <si>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</si>
  <si>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</si>
  <si>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</si>
  <si>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</si>
  <si>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</si>
  <si>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</si>
  <si>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</si>
  <si>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</si>
  <si>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</si>
  <si>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</si>
  <si>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</si>
  <si>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</si>
  <si>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</si>
  <si>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</si>
  <si>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</si>
  <si>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</si>
  <si>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</si>
  <si>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</si>
  <si>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</si>
  <si>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</si>
  <si>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</si>
  <si>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</si>
  <si>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</si>
  <si>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</si>
  <si>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</si>
  <si>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</si>
  <si>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</si>
  <si>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</si>
  <si>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</si>
  <si>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</si>
  <si>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</si>
  <si>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</si>
  <si>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</si>
  <si>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</si>
  <si>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</si>
  <si>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</si>
  <si>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</si>
  <si>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</si>
  <si>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</si>
  <si>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</si>
  <si>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</si>
  <si>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</si>
  <si>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</si>
  <si>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</si>
  <si>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</si>
  <si>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</si>
  <si>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</si>
  <si>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</si>
  <si>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</si>
  <si>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</si>
  <si>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</si>
  <si>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</si>
  <si>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</si>
  <si>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</si>
  <si>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</si>
  <si>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</si>
  <si>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</si>
  <si>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</si>
  <si>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</si>
  <si>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</si>
  <si>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</si>
  <si>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</si>
  <si>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</si>
  <si>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</si>
  <si>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</si>
  <si>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</si>
  <si>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</si>
  <si>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</si>
  <si>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</si>
  <si>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</si>
  <si>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</si>
  <si>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</si>
  <si>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</si>
  <si>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</si>
  <si>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</si>
  <si>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</si>
  <si>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</si>
  <si>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</si>
  <si>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</si>
  <si>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</si>
  <si>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</si>
  <si>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</si>
  <si>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</si>
  <si>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</si>
  <si>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</si>
  <si>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</si>
  <si>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</si>
  <si>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</si>
  <si>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</si>
  <si>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</si>
  <si>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</si>
  <si>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</si>
  <si>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</si>
  <si>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</si>
  <si>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</si>
  <si>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</si>
  <si>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</si>
  <si>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</si>
  <si>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</si>
  <si>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</si>
  <si>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</si>
  <si>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</si>
  <si>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</si>
  <si>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</si>
  <si>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</si>
  <si>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</si>
  <si>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</si>
  <si>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</si>
  <si>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</si>
  <si>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</si>
  <si>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</si>
  <si>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</si>
  <si>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</si>
  <si>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</si>
  <si>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</si>
  <si>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</si>
  <si>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</si>
  <si>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</si>
  <si>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</si>
  <si>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</si>
  <si>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</si>
  <si>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</si>
  <si>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</si>
  <si>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</si>
  <si>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</si>
  <si>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</si>
  <si>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</si>
  <si>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</si>
  <si>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</si>
  <si>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</si>
  <si>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</si>
  <si>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</si>
  <si>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</si>
  <si>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</si>
  <si>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</si>
  <si>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</si>
  <si>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</si>
  <si>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</si>
  <si>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</si>
  <si>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</si>
  <si>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</si>
  <si>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</si>
  <si>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</si>
  <si>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</si>
  <si>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</si>
  <si>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</si>
  <si>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</si>
  <si>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</si>
  <si>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</si>
  <si>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</si>
  <si>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</si>
  <si>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</si>
  <si>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</si>
  <si>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</si>
  <si>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</si>
  <si>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</si>
  <si>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</si>
  <si>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</si>
  <si>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</si>
  <si>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</si>
  <si>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</si>
  <si>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</si>
  <si>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</si>
  <si>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</si>
  <si>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</si>
  <si>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</si>
  <si>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</si>
  <si>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</si>
  <si>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</si>
  <si>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</si>
  <si>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</si>
  <si>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</si>
  <si>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</si>
  <si>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</si>
  <si>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</si>
  <si>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</si>
  <si>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</si>
  <si>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</si>
  <si>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</si>
  <si>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</si>
  <si>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</si>
  <si>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</si>
  <si>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</si>
  <si>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</si>
  <si>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</si>
  <si>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</si>
  <si>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</si>
  <si>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</si>
  <si>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</si>
  <si>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</si>
  <si>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</si>
  <si>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</si>
  <si>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</si>
  <si>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</si>
  <si>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</si>
  <si>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</si>
  <si>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</si>
  <si>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</si>
  <si>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</si>
  <si>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</si>
  <si>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</si>
  <si>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</si>
  <si>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</si>
  <si>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</si>
  <si>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</si>
  <si>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</si>
  <si>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</si>
  <si>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</si>
  <si>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</si>
  <si>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</si>
  <si>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</si>
  <si>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</si>
  <si>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</si>
  <si>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</si>
  <si>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</si>
  <si>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</si>
  <si>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</si>
  <si>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</si>
  <si>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</si>
  <si>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</si>
  <si>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</si>
  <si>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</si>
  <si>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</si>
  <si>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</si>
  <si>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</si>
  <si>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</si>
  <si>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</si>
  <si>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</si>
  <si>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</si>
  <si>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</si>
  <si>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</si>
  <si>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</si>
  <si>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</si>
  <si>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</si>
  <si>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</si>
  <si>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</si>
  <si>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</si>
  <si>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</si>
  <si>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</si>
  <si>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</si>
  <si>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</si>
  <si>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</si>
  <si>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</si>
  <si>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</si>
  <si>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</si>
  <si>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</si>
  <si>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</si>
  <si>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</si>
  <si>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</si>
  <si>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</si>
  <si>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</si>
  <si>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</si>
  <si>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</si>
  <si>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</si>
  <si>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</si>
  <si>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</si>
  <si>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</si>
  <si>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</si>
  <si>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</si>
  <si>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</si>
  <si>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</si>
  <si>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</si>
  <si>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</si>
  <si>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</si>
  <si>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</si>
  <si>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</si>
  <si>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</si>
  <si>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</si>
  <si>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</si>
  <si>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</si>
  <si>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</si>
  <si>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</si>
  <si>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</si>
  <si>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</si>
  <si>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</si>
  <si>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</si>
  <si>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</si>
  <si>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</si>
  <si>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</si>
  <si>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</si>
  <si>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</si>
  <si>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</si>
  <si>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</si>
  <si>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</si>
  <si>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</si>
  <si>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</si>
  <si>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</si>
  <si>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</si>
  <si>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</si>
  <si>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</si>
  <si>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</si>
  <si>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</si>
  <si>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</si>
  <si>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</si>
  <si>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</si>
  <si>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</si>
  <si>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</si>
  <si>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</si>
  <si>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</si>
  <si>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</si>
  <si>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</si>
  <si>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</si>
  <si>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</si>
  <si>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</si>
  <si>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</si>
  <si>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</si>
  <si>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</si>
  <si>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</si>
  <si>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</si>
  <si>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</si>
  <si>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</si>
  <si>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</si>
  <si>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</si>
  <si>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</si>
  <si>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</si>
  <si>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</si>
  <si>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</si>
  <si>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</si>
  <si>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</si>
  <si>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</si>
  <si>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</si>
  <si>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</si>
  <si>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</si>
  <si>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</si>
  <si>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</si>
  <si>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</si>
  <si>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</si>
  <si>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</si>
  <si>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</si>
  <si>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</si>
  <si>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</si>
  <si>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</si>
  <si>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</si>
  <si>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</si>
  <si>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</si>
  <si>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</si>
  <si>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</si>
  <si>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</si>
  <si>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</si>
  <si>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</si>
  <si>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</si>
  <si>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</si>
  <si>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</si>
  <si>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</si>
  <si>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</si>
  <si>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</si>
  <si>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</si>
  <si>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</si>
  <si>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</si>
  <si>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</si>
  <si>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</si>
  <si>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</si>
  <si>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</si>
  <si>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</si>
  <si>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</si>
  <si>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</si>
  <si>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</si>
  <si>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</si>
  <si>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</si>
  <si>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</si>
  <si>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</si>
  <si>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</si>
  <si>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</si>
  <si>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</si>
  <si>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</si>
  <si>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</si>
  <si>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</si>
  <si>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</si>
  <si>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</si>
  <si>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</si>
  <si>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</si>
  <si>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</si>
  <si>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</si>
  <si>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</si>
  <si>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</si>
  <si>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</si>
  <si>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</si>
  <si>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</si>
  <si>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</si>
  <si>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</si>
  <si>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</si>
  <si>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</si>
  <si>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</si>
  <si>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</si>
  <si>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</si>
  <si>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</si>
  <si>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</si>
  <si>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</si>
  <si>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</si>
  <si>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</si>
  <si>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</si>
  <si>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</si>
  <si>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</si>
  <si>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</si>
  <si>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</si>
  <si>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</si>
  <si>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</si>
  <si>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</si>
  <si>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</si>
  <si>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</si>
  <si>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</si>
  <si>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</si>
  <si>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</si>
  <si>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</si>
  <si>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</si>
  <si>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</si>
  <si>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</si>
  <si>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</si>
  <si>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</si>
  <si>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</si>
  <si>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</si>
  <si>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</si>
  <si>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</si>
  <si>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</si>
  <si>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</si>
  <si>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</si>
  <si>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</si>
  <si>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</si>
  <si>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</si>
  <si>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</si>
  <si>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</si>
  <si>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</si>
  <si>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</si>
  <si>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</si>
  <si>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</si>
  <si>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</si>
  <si>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</si>
  <si>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</si>
  <si>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</si>
  <si>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</si>
  <si>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</si>
  <si>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</si>
  <si>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</si>
  <si>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</si>
  <si>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</si>
  <si>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</si>
  <si>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</si>
  <si>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</si>
  <si>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</si>
  <si>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</si>
  <si>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</si>
  <si>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</si>
  <si>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</si>
  <si>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</si>
  <si>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</si>
  <si>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</si>
  <si>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</si>
  <si>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</si>
  <si>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</si>
  <si>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</si>
  <si>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</si>
  <si>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</si>
  <si>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</si>
  <si>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</si>
  <si>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</si>
  <si>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</si>
  <si>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</si>
  <si>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</si>
  <si>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</si>
  <si>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</si>
  <si>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</si>
  <si>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</si>
  <si>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</si>
  <si>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</si>
  <si>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</si>
  <si>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</si>
  <si>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</si>
  <si>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</si>
  <si>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</si>
  <si>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</si>
  <si>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</si>
  <si>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</si>
  <si>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</si>
  <si>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</si>
  <si>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</si>
  <si>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</si>
  <si>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</si>
  <si>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</si>
  <si>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</si>
  <si>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</si>
  <si>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</si>
  <si>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</si>
  <si>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</si>
  <si>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</si>
  <si>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</si>
  <si>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</si>
  <si>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</si>
  <si>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</si>
  <si>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</si>
  <si>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</si>
  <si>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</si>
  <si>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</si>
  <si>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</si>
  <si>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</si>
  <si>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</si>
  <si>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</si>
  <si>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</si>
  <si>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</si>
  <si>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</si>
  <si>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</si>
  <si>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</si>
  <si>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</si>
  <si>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</si>
  <si>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</si>
  <si>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</si>
  <si>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</si>
  <si>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</si>
  <si>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</si>
  <si>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</si>
  <si>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</si>
  <si>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</si>
  <si>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</si>
  <si>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</si>
  <si>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</si>
  <si>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</si>
  <si>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</si>
  <si>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</si>
  <si>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</si>
  <si>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</si>
  <si>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</si>
  <si>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</si>
  <si>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</si>
  <si>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</si>
  <si>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</si>
  <si>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</si>
  <si>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</si>
  <si>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</si>
  <si>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</si>
  <si>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</si>
  <si>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</si>
  <si>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</si>
  <si>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</si>
  <si>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</si>
  <si>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</si>
  <si>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</si>
  <si>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</si>
  <si>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</si>
  <si>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</si>
  <si>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</si>
  <si>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</si>
  <si>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</si>
  <si>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</si>
  <si>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</si>
  <si>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</si>
  <si>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</si>
  <si>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</si>
  <si>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</si>
  <si>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</si>
  <si>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</si>
  <si>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</si>
  <si>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</si>
  <si>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</si>
  <si>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</si>
  <si>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</si>
  <si>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</si>
  <si>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</si>
  <si>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</si>
  <si>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</si>
  <si>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</si>
  <si>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</si>
  <si>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</si>
  <si>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</si>
  <si>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</si>
  <si>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</si>
  <si>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</si>
  <si>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</si>
  <si>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</si>
  <si>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</si>
  <si>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</si>
  <si>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</si>
  <si>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</si>
  <si>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</si>
  <si>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</si>
  <si>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</si>
  <si>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</si>
  <si>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</si>
  <si>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</si>
  <si>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</si>
  <si>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</si>
  <si>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</si>
  <si>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</si>
  <si>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</si>
  <si>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</si>
  <si>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</si>
  <si>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</si>
  <si>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</si>
  <si>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</si>
  <si>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</si>
  <si>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</si>
  <si>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</si>
  <si>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</si>
  <si>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</si>
  <si>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</si>
  <si>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</si>
  <si>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</si>
  <si>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</si>
  <si>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</si>
  <si>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</si>
  <si>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</si>
  <si>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</si>
  <si>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</si>
  <si>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</si>
  <si>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</si>
  <si>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</si>
  <si>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</si>
  <si>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</si>
  <si>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</si>
  <si>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</si>
  <si>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</si>
  <si>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</si>
  <si>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</si>
  <si>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</si>
  <si>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</si>
  <si>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</si>
  <si>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</si>
  <si>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</si>
  <si>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</si>
  <si>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</si>
  <si>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</si>
  <si>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</si>
  <si>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</si>
  <si>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</si>
  <si>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</si>
  <si>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</si>
  <si>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</si>
  <si>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</si>
  <si>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</si>
  <si>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</si>
  <si>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</si>
  <si>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</si>
  <si>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</si>
  <si>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</si>
  <si>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</si>
  <si>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</si>
  <si>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</si>
  <si>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</si>
  <si>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</si>
  <si>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</si>
  <si>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</si>
  <si>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</si>
  <si>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</si>
  <si>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</si>
  <si>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</si>
  <si>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</si>
  <si>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</si>
  <si>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</si>
  <si>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</si>
  <si>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</si>
  <si>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</si>
  <si>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</si>
  <si>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</si>
  <si>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</si>
  <si>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</si>
  <si>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</si>
  <si>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</si>
  <si>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</si>
  <si>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</si>
  <si>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</si>
  <si>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</si>
  <si>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</si>
  <si>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</si>
  <si>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</si>
  <si>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</si>
  <si>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</si>
  <si>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</si>
  <si>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</si>
  <si>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</si>
  <si>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</si>
  <si>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</si>
  <si>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</si>
  <si>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</si>
  <si>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</si>
  <si>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</si>
  <si>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</si>
  <si>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</si>
  <si>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</si>
  <si>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</si>
  <si>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</si>
  <si>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</si>
  <si>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</si>
  <si>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</si>
  <si>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</si>
  <si>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</si>
  <si>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</si>
  <si>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</si>
  <si>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</si>
  <si>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</si>
  <si>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</si>
  <si>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</si>
  <si>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</si>
  <si>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</si>
  <si>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</si>
  <si>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</si>
  <si>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</si>
  <si>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</si>
  <si>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</si>
  <si>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</si>
  <si>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</si>
  <si>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</si>
  <si>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</si>
  <si>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</si>
  <si>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</si>
  <si>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</si>
  <si>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</si>
  <si>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</si>
  <si>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</si>
  <si>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</si>
  <si>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</si>
  <si>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</si>
  <si>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</si>
  <si>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</si>
  <si>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</si>
  <si>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</si>
  <si>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</si>
  <si>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</si>
  <si>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</si>
  <si>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</si>
  <si>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</si>
  <si>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</si>
  <si>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</si>
  <si>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</si>
  <si>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</si>
  <si>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</si>
  <si>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</si>
  <si>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</si>
  <si>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</si>
  <si>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</si>
  <si>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</si>
  <si>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</si>
  <si>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</si>
  <si>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</si>
  <si>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</si>
  <si>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</si>
  <si>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</si>
  <si>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</si>
  <si>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</si>
  <si>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</si>
  <si>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</si>
  <si>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</si>
  <si>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</si>
  <si>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</si>
  <si>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</si>
  <si>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</si>
  <si>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</si>
  <si>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</si>
  <si>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</si>
  <si>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</si>
  <si>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</si>
  <si>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</si>
  <si>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</si>
  <si>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</si>
  <si>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</si>
  <si>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</si>
  <si>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</si>
  <si>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</si>
  <si>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</si>
  <si>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</si>
  <si>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</si>
  <si>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</si>
  <si>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</si>
  <si>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</si>
  <si>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</si>
  <si>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</si>
  <si>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</si>
  <si>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</si>
  <si>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</si>
  <si>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</si>
  <si>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</si>
  <si>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</si>
  <si>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</si>
  <si>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</si>
  <si>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</si>
  <si>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</si>
  <si>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</si>
  <si>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</si>
  <si>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</si>
  <si>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</si>
  <si>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</si>
  <si>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</si>
  <si>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</si>
  <si>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</si>
  <si>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</si>
  <si>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</si>
  <si>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</si>
  <si>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</si>
  <si>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</si>
  <si>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</si>
  <si>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</si>
  <si>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</si>
  <si>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</si>
  <si>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</si>
  <si>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</si>
  <si>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</si>
  <si>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</si>
  <si>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</si>
  <si>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</si>
  <si>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</si>
  <si>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</si>
  <si>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</si>
  <si>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</si>
  <si>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</si>
  <si>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</si>
  <si>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</si>
  <si>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</si>
  <si>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</si>
  <si>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</si>
  <si>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</si>
  <si>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</si>
  <si>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</si>
  <si>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</si>
  <si>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</si>
  <si>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</si>
  <si>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</si>
  <si>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</si>
  <si>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</si>
  <si>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</si>
  <si>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</si>
  <si>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</si>
  <si>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</si>
  <si>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</si>
  <si>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</si>
  <si>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</si>
  <si>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</si>
  <si>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</si>
  <si>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</si>
  <si>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</si>
  <si>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</si>
  <si>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</si>
  <si>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</si>
  <si>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</si>
  <si>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</si>
  <si>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</si>
  <si>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</si>
  <si>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</si>
  <si>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</si>
  <si>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</si>
  <si>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</si>
  <si>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</si>
  <si>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</si>
  <si>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</si>
  <si>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</si>
  <si>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</si>
  <si>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</si>
  <si>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</si>
  <si>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</si>
  <si>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</si>
  <si>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</si>
  <si>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</si>
  <si>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</si>
  <si>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</si>
  <si>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</si>
  <si>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</si>
  <si>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</si>
  <si>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</si>
  <si>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</si>
  <si>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</si>
  <si>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</si>
  <si>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</si>
  <si>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</si>
  <si>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</si>
  <si>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</si>
  <si>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</si>
  <si>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</si>
  <si>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</si>
  <si>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</si>
  <si>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</si>
  <si>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</si>
  <si>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</si>
  <si>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</si>
  <si>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</si>
  <si>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</si>
  <si>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</si>
  <si>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</si>
  <si>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</si>
  <si>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</si>
  <si>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</si>
  <si>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</si>
  <si>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</si>
  <si>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</si>
  <si>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</si>
  <si>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</si>
  <si>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</si>
  <si>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</si>
  <si>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</si>
  <si>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</si>
  <si>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</si>
  <si>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</si>
  <si>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</si>
  <si>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</si>
  <si>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</si>
  <si>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</si>
  <si>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</si>
  <si>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</si>
  <si>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</si>
  <si>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</si>
  <si>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</si>
  <si>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</si>
  <si>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</si>
  <si>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</si>
  <si>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</si>
  <si>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</si>
  <si>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</si>
  <si>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</si>
  <si>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</si>
  <si>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</si>
  <si>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</si>
  <si>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</si>
  <si>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</si>
  <si>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</si>
  <si>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</si>
  <si>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</si>
  <si>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</si>
  <si>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</si>
  <si>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</si>
  <si>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</si>
  <si>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</si>
  <si>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</si>
  <si>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</si>
  <si>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</si>
  <si>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</si>
  <si>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</si>
  <si>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</si>
  <si>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</si>
  <si>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</si>
  <si>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</si>
  <si>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</si>
  <si>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</si>
  <si>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</si>
  <si>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</si>
  <si>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</si>
  <si>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</si>
  <si>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</si>
  <si>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</si>
  <si>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</si>
  <si>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</si>
  <si>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</si>
  <si>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</si>
  <si>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</si>
  <si>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</si>
  <si>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</si>
  <si>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</si>
  <si>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</si>
  <si>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</si>
  <si>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</si>
  <si>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</si>
  <si>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</si>
  <si>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</si>
  <si>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</si>
  <si>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</si>
  <si>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</si>
  <si>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</si>
  <si>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</si>
  <si>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</si>
  <si>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</si>
  <si>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</si>
  <si>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</si>
  <si>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</si>
  <si>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</si>
  <si>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</si>
  <si>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</si>
  <si>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</si>
  <si>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</si>
  <si>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</si>
  <si>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</si>
  <si>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</si>
  <si>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</si>
  <si>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</si>
  <si>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</si>
  <si>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</si>
  <si>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</si>
  <si>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</si>
  <si>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</si>
  <si>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</si>
  <si>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</si>
  <si>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</si>
  <si>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</si>
  <si>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</si>
  <si>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</si>
  <si>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</si>
  <si>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</si>
  <si>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</si>
  <si>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</si>
  <si>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</si>
  <si>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</si>
  <si>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</si>
  <si>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</si>
  <si>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</si>
  <si>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</si>
  <si>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</si>
  <si>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</si>
  <si>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</si>
  <si>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</si>
  <si>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</si>
  <si>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</si>
  <si>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</si>
  <si>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</si>
  <si>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</si>
  <si>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</si>
  <si>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</si>
  <si>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</si>
  <si>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</si>
  <si>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</si>
  <si>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</si>
  <si>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</si>
  <si>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</si>
  <si>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</si>
  <si>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</si>
  <si>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</si>
  <si>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</si>
  <si>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</si>
  <si>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</si>
  <si>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</si>
  <si>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</si>
  <si>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</si>
  <si>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</si>
  <si>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</si>
  <si>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</si>
  <si>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</si>
  <si>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</si>
  <si>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</si>
  <si>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</si>
  <si>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</si>
  <si>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</si>
  <si>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</si>
  <si>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</si>
  <si>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</si>
  <si>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</si>
  <si>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</si>
  <si>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</si>
  <si>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</si>
  <si>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</si>
  <si>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</si>
  <si>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</si>
  <si>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</si>
  <si>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</si>
  <si>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</si>
  <si>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</si>
  <si>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</si>
  <si>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</si>
  <si>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</si>
  <si>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</si>
  <si>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</si>
  <si>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</si>
  <si>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</si>
  <si>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</si>
  <si>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</si>
  <si>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</si>
  <si>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</si>
  <si>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</si>
  <si>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</si>
  <si>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</si>
  <si>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</si>
  <si>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</si>
  <si>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</si>
  <si>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</si>
  <si>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</si>
  <si>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</si>
  <si>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</si>
  <si>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</si>
  <si>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</si>
  <si>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</si>
  <si>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</si>
  <si>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</si>
  <si>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</si>
  <si>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</si>
  <si>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</si>
  <si>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</si>
  <si>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</si>
  <si>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</si>
  <si>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</si>
  <si>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</si>
  <si>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</si>
  <si>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</si>
  <si>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</si>
  <si>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</si>
  <si>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</si>
  <si>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</si>
  <si>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</si>
  <si>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</si>
  <si>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</si>
  <si>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</si>
  <si>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</si>
  <si>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</si>
  <si>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</si>
  <si>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</si>
  <si>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</si>
  <si>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</si>
  <si>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</si>
  <si>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</si>
  <si>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</si>
  <si>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</si>
  <si>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</si>
  <si>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</si>
  <si>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</si>
  <si>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</si>
  <si>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</si>
  <si>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</si>
  <si>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</si>
  <si>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</si>
  <si>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</si>
  <si>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</si>
  <si>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</si>
  <si>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</si>
  <si>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</si>
  <si>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</si>
  <si>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</si>
  <si>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</si>
  <si>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</si>
  <si>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</si>
  <si>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</si>
  <si>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</si>
  <si>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</si>
  <si>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</si>
  <si>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</si>
  <si>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</si>
  <si>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</si>
  <si>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</si>
  <si>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</si>
  <si>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</si>
  <si>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</si>
  <si>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</si>
  <si>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</si>
  <si>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</si>
  <si>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</si>
  <si>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</si>
  <si>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</si>
  <si>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</si>
  <si>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</si>
  <si>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</si>
  <si>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</si>
  <si>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</si>
  <si>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</si>
  <si>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</si>
  <si>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</si>
  <si>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</si>
  <si>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</si>
  <si>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</si>
  <si>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</si>
  <si>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</si>
  <si>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</si>
  <si>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</si>
  <si>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</si>
  <si>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</si>
  <si>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</si>
  <si>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</si>
  <si>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</si>
  <si>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</si>
  <si>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</si>
  <si>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</si>
  <si>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</si>
  <si>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</si>
  <si>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</si>
  <si>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</si>
  <si>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</si>
  <si>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</si>
  <si>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</si>
  <si>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</si>
  <si>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</si>
  <si>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</si>
  <si>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</si>
  <si>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</si>
  <si>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</si>
  <si>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</si>
  <si>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</si>
  <si>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</si>
  <si>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</si>
  <si>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</si>
  <si>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</si>
  <si>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</si>
  <si>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</si>
  <si>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</si>
  <si>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</si>
  <si>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</si>
  <si>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</si>
  <si>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</si>
  <si>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</si>
  <si>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</si>
  <si>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</si>
  <si>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</si>
  <si>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</si>
  <si>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</si>
  <si>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</si>
  <si>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</si>
  <si>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</si>
  <si>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</si>
  <si>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</si>
  <si>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</si>
  <si>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</si>
  <si>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</si>
  <si>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</si>
  <si>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</si>
  <si>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</si>
  <si>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</si>
  <si>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</si>
  <si>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</si>
  <si>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</si>
  <si>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</si>
  <si>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</si>
  <si>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</si>
  <si>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</si>
  <si>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</si>
  <si>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</si>
  <si>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</si>
  <si>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</si>
  <si>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</si>
  <si>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</si>
  <si>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</si>
  <si>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</si>
  <si>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</si>
  <si>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</si>
  <si>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</si>
  <si>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</si>
  <si>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</si>
  <si>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</si>
  <si>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</si>
  <si>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</si>
  <si>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</si>
  <si>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</si>
  <si>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</si>
  <si>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</si>
  <si>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</si>
  <si>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</si>
  <si>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</si>
  <si>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</si>
  <si>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</si>
  <si>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</si>
  <si>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</si>
  <si>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</si>
  <si>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</si>
  <si>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</si>
  <si>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</si>
  <si>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</si>
  <si>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</si>
  <si>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</si>
  <si>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</si>
  <si>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</si>
  <si>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</si>
  <si>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</si>
  <si>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</si>
  <si>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</si>
  <si>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</si>
  <si>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</si>
  <si>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</si>
  <si>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</si>
  <si>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</si>
  <si>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</si>
  <si>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</si>
  <si>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</si>
  <si>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</si>
  <si>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</si>
  <si>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</si>
  <si>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</si>
  <si>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</si>
  <si>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</si>
  <si>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</si>
  <si>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</si>
  <si>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</si>
  <si>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</si>
  <si>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</si>
  <si>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</si>
  <si>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</si>
  <si>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</si>
  <si>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</si>
  <si>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</si>
  <si>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</si>
  <si>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</si>
  <si>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</si>
  <si>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</si>
  <si>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</si>
  <si>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</si>
  <si>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</si>
  <si>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</si>
  <si>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</si>
  <si>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</si>
  <si>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</si>
  <si>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</si>
  <si>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</si>
  <si>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</si>
  <si>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</si>
  <si>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</si>
  <si>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</si>
  <si>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</si>
  <si>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</si>
  <si>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</si>
  <si>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</si>
  <si>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</si>
  <si>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</si>
  <si>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</si>
  <si>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</si>
  <si>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</si>
  <si>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</si>
  <si>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</si>
  <si>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</si>
  <si>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</si>
  <si>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</si>
  <si>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</si>
  <si>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</si>
  <si>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</si>
  <si>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</si>
  <si>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</si>
  <si>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</si>
  <si>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</si>
  <si>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</si>
  <si>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</si>
  <si>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</si>
  <si>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</si>
  <si>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</si>
  <si>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</si>
  <si>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</si>
  <si>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</si>
  <si>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</si>
  <si>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</si>
  <si>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</si>
  <si>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</si>
  <si>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</si>
  <si>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</si>
  <si>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</si>
  <si>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</si>
  <si>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</si>
  <si>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</si>
  <si>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</si>
  <si>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</si>
  <si>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</si>
  <si>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</si>
  <si>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</si>
  <si>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</si>
  <si>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</si>
  <si>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</si>
  <si>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</si>
  <si>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</si>
  <si>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</si>
  <si>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</si>
  <si>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</si>
  <si>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</si>
  <si>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</si>
  <si>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</si>
  <si>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</si>
  <si>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</si>
  <si>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</si>
  <si>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</si>
  <si>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</si>
  <si>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</si>
  <si>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</si>
  <si>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</si>
  <si>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</si>
  <si>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</si>
  <si>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</si>
  <si>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</si>
  <si>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</si>
  <si>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</si>
  <si>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</si>
  <si>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</si>
  <si>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</si>
  <si>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</si>
  <si>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</si>
  <si>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</si>
  <si>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</si>
  <si>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</si>
  <si>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</si>
  <si>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</si>
  <si>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</si>
  <si>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</si>
  <si>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</si>
  <si>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</si>
  <si>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</si>
  <si>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</si>
  <si>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</si>
  <si>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</si>
  <si>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</si>
  <si>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</si>
  <si>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</si>
  <si>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</si>
  <si>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</si>
  <si>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</si>
  <si>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</si>
  <si>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</si>
  <si>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</si>
  <si>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</si>
  <si>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</si>
  <si>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</si>
  <si>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</si>
  <si>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</si>
  <si>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</si>
  <si>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</si>
  <si>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</si>
  <si>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</si>
  <si>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</si>
  <si>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</si>
  <si>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</si>
  <si>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</si>
  <si>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</si>
  <si>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</si>
  <si>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</si>
  <si>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</si>
  <si>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</si>
  <si>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</si>
  <si>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</si>
  <si>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</si>
  <si>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</si>
  <si>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</si>
  <si>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</si>
  <si>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</si>
  <si>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</si>
  <si>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</si>
  <si>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</si>
  <si>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</si>
  <si>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</si>
  <si>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</si>
  <si>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</si>
  <si>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</si>
  <si>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</si>
  <si>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</si>
  <si>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</si>
  <si>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</si>
  <si>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</si>
  <si>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</si>
  <si>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</si>
  <si>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</si>
  <si>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</si>
  <si>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</si>
  <si>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</si>
  <si>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</si>
  <si>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</si>
  <si>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</si>
  <si>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</si>
  <si>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</si>
  <si>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</si>
  <si>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</si>
  <si>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</si>
  <si>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</si>
  <si>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</si>
  <si>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</si>
  <si>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</si>
  <si>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</si>
  <si>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</si>
  <si>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</si>
  <si>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</si>
  <si>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</si>
  <si>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</si>
  <si>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</si>
  <si>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</si>
  <si>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</si>
  <si>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</si>
  <si>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</si>
  <si>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</si>
  <si>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</si>
  <si>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</si>
  <si>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</si>
  <si>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</si>
  <si>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</si>
  <si>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</si>
  <si>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</si>
  <si>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</si>
  <si>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</si>
  <si>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</si>
  <si>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</si>
  <si>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</si>
  <si>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</si>
  <si>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</si>
  <si>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</si>
  <si>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</si>
  <si>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</si>
  <si>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</si>
  <si>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</si>
  <si>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</si>
  <si>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</si>
  <si>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</si>
  <si>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</si>
  <si>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</si>
  <si>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</si>
  <si>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</si>
  <si>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</si>
  <si>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</si>
  <si>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</si>
  <si>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</si>
  <si>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</si>
  <si>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</si>
  <si>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</si>
  <si>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</si>
  <si>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</si>
  <si>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</si>
  <si>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</si>
  <si>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</si>
  <si>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</si>
  <si>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</si>
  <si>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</si>
  <si>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</si>
  <si>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</si>
  <si>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</si>
  <si>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</si>
  <si>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</si>
  <si>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</si>
  <si>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</si>
  <si>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</si>
  <si>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</si>
  <si>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</si>
  <si>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</si>
  <si>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</si>
  <si>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</si>
  <si>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</si>
  <si>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</si>
  <si>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</si>
  <si>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</si>
  <si>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</si>
  <si>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</si>
  <si>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</si>
  <si>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</si>
  <si>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</si>
  <si>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</si>
  <si>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</si>
  <si>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</si>
  <si>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</si>
  <si>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</si>
  <si>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</si>
  <si>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</si>
  <si>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</si>
  <si>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</si>
  <si>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</si>
  <si>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</si>
  <si>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</si>
  <si>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</si>
  <si>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</si>
  <si>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</si>
  <si>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</si>
  <si>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</si>
  <si>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</si>
  <si>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</si>
  <si>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</si>
  <si>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</si>
  <si>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</si>
  <si>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</si>
  <si>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</si>
  <si>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</si>
  <si>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</si>
  <si>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</si>
  <si>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</si>
  <si>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</si>
  <si>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</si>
  <si>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</si>
  <si>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</si>
  <si>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</si>
  <si>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</si>
  <si>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</si>
  <si>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</si>
  <si>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</si>
  <si>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</si>
  <si>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</si>
  <si>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</si>
  <si>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</si>
  <si>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</si>
  <si>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</si>
  <si>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</si>
  <si>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</si>
  <si>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</si>
  <si>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</si>
  <si>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</si>
  <si>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</si>
  <si>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</si>
  <si>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</si>
  <si>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</si>
  <si>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</si>
  <si>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</si>
  <si>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</si>
  <si>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</si>
  <si>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</si>
  <si>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</si>
  <si>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</si>
  <si>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</si>
  <si>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</si>
  <si>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</si>
  <si>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</si>
  <si>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</si>
  <si>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</si>
  <si>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</si>
  <si>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</si>
  <si>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</si>
  <si>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</si>
  <si>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</si>
  <si>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</si>
  <si>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</si>
  <si>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</si>
  <si>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</si>
  <si>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</si>
  <si>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</si>
  <si>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</si>
  <si>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</si>
  <si>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</si>
  <si>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</si>
  <si>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</si>
  <si>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</si>
  <si>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</si>
  <si>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</si>
  <si>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</si>
  <si>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</si>
  <si>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</si>
  <si>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</si>
  <si>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</si>
  <si>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</si>
  <si>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</si>
  <si>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</si>
  <si>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</si>
  <si>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</si>
  <si>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</si>
  <si>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</si>
  <si>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</si>
  <si>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</si>
  <si>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</si>
  <si>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</si>
  <si>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</si>
  <si>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</si>
  <si>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</si>
  <si>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</si>
  <si>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</si>
  <si>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</si>
  <si>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</si>
  <si>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</si>
  <si>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</si>
  <si>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</si>
  <si>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</si>
  <si>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</si>
  <si>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</si>
  <si>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</si>
  <si>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</si>
  <si>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</si>
  <si>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</si>
  <si>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</si>
  <si>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</si>
  <si>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</si>
  <si>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</si>
  <si>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</si>
  <si>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</si>
  <si>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</si>
  <si>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</si>
  <si>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</si>
  <si>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</si>
  <si>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</si>
  <si>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</si>
  <si>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</si>
  <si>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</si>
  <si>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</si>
  <si>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</si>
  <si>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</si>
  <si>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</si>
  <si>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</si>
  <si>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</si>
  <si>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</si>
  <si>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</si>
  <si>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</si>
  <si>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</si>
  <si>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</si>
  <si>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</si>
  <si>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</si>
  <si>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</si>
  <si>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</si>
  <si>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</si>
  <si>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</si>
  <si>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</si>
  <si>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</si>
  <si>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</si>
  <si>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</si>
  <si>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</si>
  <si>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</si>
  <si>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</si>
  <si>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</si>
  <si>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</si>
  <si>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</si>
  <si>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</si>
  <si>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</si>
  <si>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</si>
  <si>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</si>
  <si>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</si>
  <si>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</si>
  <si>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</si>
  <si>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</si>
  <si>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</si>
  <si>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</si>
  <si>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</si>
  <si>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</si>
  <si>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</si>
  <si>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</si>
  <si>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</si>
  <si>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</si>
  <si>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</si>
  <si>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</si>
  <si>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</si>
  <si>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</si>
  <si>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</si>
  <si>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</si>
  <si>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</si>
  <si>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</si>
  <si>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</si>
  <si>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</si>
  <si>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</si>
  <si>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</si>
  <si>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</si>
  <si>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</si>
  <si>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</si>
  <si>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</si>
  <si>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</si>
  <si>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</si>
  <si>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</si>
  <si>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</si>
  <si>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</si>
  <si>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</si>
  <si>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</si>
  <si>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</si>
  <si>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</si>
  <si>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</si>
  <si>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</si>
  <si>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</si>
  <si>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</si>
  <si>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</si>
  <si>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</si>
  <si>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</si>
  <si>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</si>
  <si>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</si>
  <si>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</si>
  <si>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</si>
  <si>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</si>
  <si>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</si>
  <si>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</si>
  <si>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</si>
  <si>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</si>
  <si>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</si>
  <si>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</si>
  <si>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</si>
  <si>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</si>
  <si>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</si>
  <si>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</si>
  <si>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</si>
  <si>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</si>
  <si>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</si>
  <si>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</si>
  <si>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</si>
  <si>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</si>
  <si>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</si>
  <si>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</si>
  <si>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</si>
  <si>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</si>
  <si>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</si>
  <si>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</si>
  <si>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</si>
  <si>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</si>
  <si>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</si>
  <si>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</si>
  <si>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</si>
  <si>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</si>
  <si>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</si>
  <si>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</si>
  <si>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</si>
  <si>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</si>
  <si>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</si>
  <si>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</si>
  <si>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</si>
  <si>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</si>
  <si>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</si>
  <si>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</si>
  <si>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</si>
  <si>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</si>
  <si>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</si>
  <si>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</si>
  <si>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</si>
  <si>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</si>
  <si>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</si>
  <si>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</si>
  <si>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</si>
  <si>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</si>
  <si>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</si>
  <si>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</si>
  <si>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</si>
  <si>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</si>
  <si>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</si>
  <si>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</si>
  <si>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</si>
  <si>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</si>
  <si>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</si>
  <si>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</si>
  <si>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</si>
  <si>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</si>
  <si>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</si>
  <si>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</si>
  <si>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</si>
  <si>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</si>
  <si>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</si>
  <si>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</si>
  <si>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</si>
  <si>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</si>
  <si>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</si>
  <si>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</si>
  <si>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</si>
  <si>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</si>
  <si>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</si>
  <si>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</si>
  <si>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</si>
  <si>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</si>
  <si>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</si>
  <si>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</si>
  <si>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</si>
  <si>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</si>
  <si>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</si>
  <si>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</si>
  <si>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</si>
  <si>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</si>
  <si>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</si>
  <si>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</si>
  <si>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</si>
  <si>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</si>
  <si>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</si>
  <si>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</si>
  <si>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</si>
  <si>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</si>
  <si>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</si>
  <si>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</si>
  <si>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</si>
  <si>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</si>
  <si>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</si>
  <si>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</si>
  <si>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</si>
  <si>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</si>
  <si>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</si>
  <si>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</si>
  <si>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</si>
  <si>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</si>
  <si>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</si>
  <si>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</si>
  <si>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</si>
  <si>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</si>
  <si>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</si>
  <si>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</si>
  <si>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</si>
  <si>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</si>
  <si>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</si>
  <si>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</si>
  <si>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</si>
  <si>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</si>
  <si>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</si>
  <si>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</si>
  <si>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</si>
  <si>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</si>
  <si>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</si>
  <si>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</si>
  <si>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</si>
  <si>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</si>
  <si>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</si>
  <si>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</si>
  <si>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</si>
  <si>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</si>
  <si>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</si>
  <si>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</si>
  <si>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</si>
  <si>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</si>
  <si>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</si>
  <si>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</si>
  <si>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</si>
  <si>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</si>
  <si>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</si>
  <si>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</si>
  <si>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</si>
  <si>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</si>
  <si>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</si>
  <si>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</si>
  <si>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</si>
  <si>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</si>
  <si>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</si>
  <si>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</si>
  <si>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</si>
  <si>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</si>
  <si>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</si>
  <si>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</si>
  <si>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</si>
  <si>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</si>
  <si>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</si>
  <si>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</si>
  <si>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</si>
  <si>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</si>
  <si>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</si>
  <si>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</si>
  <si>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</si>
  <si>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</si>
  <si>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</si>
  <si>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</si>
  <si>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</si>
  <si>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</si>
  <si>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</si>
  <si>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</si>
  <si>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</si>
  <si>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</si>
  <si>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</si>
  <si>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</si>
  <si>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</si>
  <si>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</si>
  <si>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</si>
  <si>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</si>
  <si>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</si>
  <si>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</si>
  <si>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</si>
  <si>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</si>
  <si>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</si>
  <si>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</si>
  <si>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</si>
  <si>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</si>
  <si>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</si>
  <si>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</si>
  <si>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</si>
  <si>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</si>
  <si>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</si>
  <si>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</si>
  <si>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</si>
  <si>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</si>
  <si>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</si>
  <si>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</si>
  <si>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</si>
  <si>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</si>
  <si>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</si>
  <si>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</si>
  <si>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</si>
  <si>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</si>
  <si>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</si>
  <si>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</si>
  <si>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</si>
  <si>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</si>
  <si>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</si>
  <si>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</si>
  <si>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</si>
  <si>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</si>
  <si>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</si>
  <si>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</si>
  <si>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</si>
  <si>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</si>
  <si>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</si>
  <si>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</si>
  <si>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</si>
  <si>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</si>
  <si>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</si>
  <si>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</si>
  <si>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</si>
  <si>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</si>
  <si>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</si>
  <si>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</si>
  <si>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</si>
  <si>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</si>
  <si>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</si>
  <si>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</si>
  <si>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</si>
  <si>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</si>
  <si>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</si>
  <si>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</si>
  <si>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</si>
  <si>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</si>
  <si>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</si>
  <si>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</si>
  <si>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</si>
  <si>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</si>
  <si>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</si>
  <si>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</si>
  <si>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</si>
  <si>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</si>
  <si>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</si>
  <si>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</si>
  <si>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</si>
  <si>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</si>
  <si>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</si>
  <si>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</si>
  <si>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</si>
  <si>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</si>
  <si>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</si>
  <si>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</si>
  <si>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</si>
  <si>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</si>
  <si>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</si>
  <si>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</si>
  <si>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</si>
  <si>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</si>
  <si>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</si>
  <si>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</si>
  <si>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</si>
  <si>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</si>
  <si>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</si>
  <si>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</si>
  <si>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</si>
  <si>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</si>
  <si>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</si>
  <si>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</si>
  <si>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</si>
  <si>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</si>
  <si>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</si>
  <si>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</si>
  <si>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</si>
  <si>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</si>
  <si>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</si>
  <si>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</si>
  <si>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</si>
  <si>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</si>
  <si>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</si>
  <si>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</si>
  <si>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</si>
  <si>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</si>
  <si>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</si>
  <si>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</si>
  <si>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</si>
  <si>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</si>
  <si>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</si>
  <si>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</si>
  <si>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</si>
  <si>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</si>
  <si>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</si>
  <si>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</si>
  <si>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</si>
  <si>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</si>
  <si>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</si>
  <si>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</si>
  <si>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</si>
  <si>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</si>
  <si>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</si>
  <si>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</si>
  <si>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</si>
  <si>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</si>
  <si>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</si>
  <si>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</si>
  <si>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</si>
  <si>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</si>
  <si>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</si>
  <si>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</si>
  <si>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</si>
  <si>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</si>
  <si>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</si>
  <si>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</si>
  <si>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</si>
  <si>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</si>
  <si>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</si>
  <si>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</si>
  <si>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</si>
  <si>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</si>
  <si>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</si>
  <si>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</si>
  <si>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</si>
  <si>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</si>
  <si>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</si>
  <si>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</si>
  <si>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</si>
  <si>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</si>
  <si>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</si>
  <si>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</si>
  <si>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</si>
  <si>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</si>
  <si>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</si>
  <si>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</si>
  <si>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</si>
  <si>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</si>
  <si>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</si>
  <si>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</si>
  <si>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</si>
  <si>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</si>
  <si>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</si>
  <si>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</si>
  <si>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</si>
  <si>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</si>
  <si>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</si>
  <si>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</si>
  <si>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</si>
  <si>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</si>
  <si>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</si>
  <si>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</si>
  <si>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</si>
  <si>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</si>
  <si>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</si>
  <si>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</si>
  <si>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</si>
  <si>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</si>
  <si>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</si>
  <si>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</si>
  <si>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</si>
  <si>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</si>
  <si>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</si>
  <si>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</si>
  <si>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</si>
  <si>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</si>
  <si>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</si>
  <si>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</si>
  <si>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</si>
  <si>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</si>
  <si>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</si>
  <si>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</si>
  <si>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</si>
  <si>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</si>
  <si>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</si>
  <si>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</si>
  <si>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</si>
  <si>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</si>
  <si>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</si>
  <si>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</si>
  <si>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</si>
  <si>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</si>
  <si>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</si>
  <si>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</si>
  <si>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</si>
  <si>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</si>
  <si>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</si>
  <si>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</si>
  <si>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</si>
  <si>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</si>
  <si>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</si>
  <si>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</si>
  <si>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</si>
  <si>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</si>
  <si>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</si>
  <si>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</si>
  <si>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</si>
  <si>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</si>
  <si>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</si>
  <si>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</si>
  <si>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</si>
  <si>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</si>
  <si>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</si>
  <si>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</si>
  <si>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</si>
  <si>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</si>
  <si>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</si>
  <si>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</si>
  <si>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</si>
  <si>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</si>
  <si>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</si>
  <si>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</si>
  <si>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</si>
  <si>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</si>
  <si>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</si>
  <si>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</si>
  <si>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</si>
  <si>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</si>
  <si>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</si>
  <si>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</si>
  <si>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</si>
  <si>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</si>
  <si>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</si>
  <si>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</si>
  <si>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</si>
  <si>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</si>
  <si>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</si>
  <si>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</si>
  <si>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</si>
  <si>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</si>
  <si>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</si>
  <si>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</si>
  <si>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</si>
  <si>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</si>
  <si>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</si>
  <si>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</si>
  <si>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</si>
  <si>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</si>
  <si>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</si>
  <si>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</si>
  <si>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</si>
  <si>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</si>
  <si>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</si>
  <si>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</si>
  <si>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</si>
  <si>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</si>
  <si>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</si>
  <si>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</si>
  <si>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</si>
  <si>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</si>
  <si>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</si>
  <si>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</si>
  <si>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</si>
  <si>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</si>
  <si>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</si>
  <si>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</si>
  <si>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</si>
  <si>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</si>
  <si>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</si>
  <si>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</si>
  <si>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</si>
  <si>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</si>
  <si>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</si>
  <si>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</si>
  <si>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</si>
  <si>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</si>
  <si>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</si>
  <si>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</si>
  <si>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</si>
  <si>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</si>
  <si>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</si>
  <si>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</si>
  <si>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</si>
  <si>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</si>
  <si>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</si>
  <si>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</si>
  <si>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</si>
  <si>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</si>
  <si>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</si>
  <si>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</si>
  <si>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</si>
  <si>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</si>
  <si>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</si>
  <si>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</si>
  <si>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</si>
  <si>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</si>
  <si>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</si>
  <si>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</si>
  <si>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</si>
  <si>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</si>
  <si>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</si>
  <si>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</si>
  <si>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</si>
  <si>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</si>
  <si>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</si>
  <si>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</si>
  <si>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</si>
  <si>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</si>
  <si>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</si>
  <si>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</si>
  <si>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</si>
  <si>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</si>
  <si>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</si>
  <si>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</si>
  <si>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</si>
  <si>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</si>
  <si>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</si>
  <si>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</si>
  <si>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</si>
  <si>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</si>
  <si>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</si>
  <si>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</si>
  <si>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</si>
  <si>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</si>
  <si>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</si>
  <si>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</si>
  <si>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</si>
  <si>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</si>
  <si>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</si>
  <si>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</si>
  <si>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</si>
  <si>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</si>
  <si>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</si>
  <si>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</si>
  <si>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</si>
  <si>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</si>
  <si>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</si>
  <si>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</si>
  <si>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</si>
  <si>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</si>
  <si>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</si>
  <si>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</si>
  <si>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</si>
  <si>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</si>
  <si>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</si>
  <si>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</si>
  <si>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</si>
  <si>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</si>
  <si>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</si>
  <si>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</si>
  <si>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</si>
  <si>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</si>
  <si>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</si>
  <si>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</si>
  <si>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</si>
  <si>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</si>
  <si>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</si>
  <si>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</si>
  <si>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</si>
  <si>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</si>
  <si>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</si>
  <si>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</si>
  <si>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</si>
  <si>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</si>
  <si>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</si>
  <si>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</si>
  <si>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</si>
  <si>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</si>
  <si>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</si>
  <si>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</si>
  <si>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</si>
  <si>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</si>
  <si>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</si>
  <si>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</si>
  <si>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</si>
  <si>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</si>
  <si>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</si>
  <si>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</si>
  <si>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</si>
  <si>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</si>
  <si>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</si>
  <si>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</si>
  <si>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</si>
  <si>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</si>
  <si>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</si>
  <si>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</si>
  <si>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</si>
  <si>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</si>
  <si>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</si>
  <si>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</si>
  <si>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</si>
  <si>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</si>
  <si>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</si>
  <si>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</si>
  <si>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</si>
  <si>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</si>
  <si>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</si>
  <si>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</si>
  <si>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</si>
  <si>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</si>
  <si>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</si>
  <si>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</si>
  <si>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</si>
  <si>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</si>
  <si>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</si>
  <si>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</si>
  <si>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</si>
  <si>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</si>
  <si>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</si>
  <si>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</si>
  <si>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</si>
  <si>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</si>
  <si>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</si>
  <si>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</si>
  <si>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</si>
  <si>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</si>
  <si>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</si>
  <si>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</si>
  <si>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</si>
  <si>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</si>
  <si>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</si>
  <si>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</si>
  <si>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</si>
  <si>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</si>
  <si>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</si>
  <si>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</si>
  <si>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</si>
  <si>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</si>
  <si>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</si>
  <si>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</si>
  <si>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</si>
  <si>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</si>
  <si>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</si>
  <si>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</si>
  <si>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</si>
  <si>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</si>
  <si>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</si>
  <si>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</si>
  <si>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</si>
  <si>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</si>
  <si>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</si>
  <si>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</si>
  <si>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</si>
  <si>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</si>
  <si>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</si>
  <si>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</si>
  <si>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</si>
  <si>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</si>
  <si>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</si>
  <si>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</si>
  <si>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</si>
  <si>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</si>
  <si>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</si>
  <si>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</si>
  <si>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</si>
  <si>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</si>
  <si>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</si>
  <si>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</si>
  <si>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</si>
  <si>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</si>
  <si>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</si>
  <si>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</si>
  <si>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</si>
  <si>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</si>
  <si>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</si>
  <si>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</si>
  <si>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</si>
  <si>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</si>
  <si>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</si>
  <si>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</si>
  <si>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</si>
  <si>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</si>
  <si>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</si>
  <si>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</si>
  <si>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</si>
  <si>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</si>
  <si>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</si>
  <si>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</si>
  <si>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</si>
  <si>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</si>
  <si>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</si>
  <si>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</si>
  <si>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</si>
  <si>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</si>
  <si>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</si>
  <si>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</si>
  <si>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</si>
  <si>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</si>
  <si>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</si>
  <si>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</si>
  <si>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</si>
  <si>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</si>
  <si>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</si>
  <si>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</si>
  <si>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</si>
  <si>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</si>
  <si>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</si>
  <si>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</si>
  <si>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</si>
  <si>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</si>
  <si>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</si>
  <si>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</si>
  <si>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</si>
  <si>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</si>
  <si>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</si>
  <si>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</si>
  <si>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</si>
  <si>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</si>
  <si>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</si>
  <si>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</si>
  <si>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</si>
  <si>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</si>
  <si>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</si>
  <si>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</si>
  <si>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</si>
  <si>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</si>
  <si>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</si>
  <si>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</si>
  <si>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</si>
  <si>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</si>
  <si>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</si>
  <si>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</si>
  <si>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</si>
  <si>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</si>
  <si>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</si>
  <si>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</si>
  <si>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</si>
  <si>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</si>
  <si>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</si>
  <si>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</si>
  <si>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</si>
  <si>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</si>
  <si>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</si>
  <si>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</si>
  <si>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</si>
  <si>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</si>
  <si>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</si>
  <si>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</si>
  <si>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</si>
  <si>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</si>
  <si>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</si>
  <si>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</si>
  <si>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</si>
  <si>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</si>
  <si>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</si>
  <si>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</si>
  <si>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</si>
  <si>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</si>
  <si>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</si>
  <si>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</si>
  <si>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</si>
  <si>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</si>
  <si>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</si>
  <si>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</si>
  <si>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</si>
  <si>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</si>
  <si>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</si>
  <si>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</si>
  <si>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</si>
  <si>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</si>
  <si>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</si>
  <si>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</si>
  <si>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</si>
  <si>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</si>
  <si>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</si>
  <si>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</si>
  <si>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</si>
  <si>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</si>
  <si>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</si>
  <si>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</si>
  <si>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</si>
  <si>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</si>
  <si>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</si>
  <si>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</si>
  <si>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</si>
  <si>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</si>
  <si>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</si>
  <si>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</si>
  <si>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</si>
  <si>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</si>
  <si>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</si>
  <si>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</si>
  <si>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</si>
  <si>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</si>
  <si>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</si>
  <si>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</si>
  <si>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</si>
  <si>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</si>
  <si>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</si>
  <si>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</si>
  <si>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</si>
  <si>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</si>
  <si>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</si>
  <si>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</si>
  <si>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</si>
  <si>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</si>
  <si>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</si>
  <si>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</si>
  <si>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</si>
  <si>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</si>
  <si>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</si>
  <si>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</si>
  <si>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</si>
  <si>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</si>
  <si>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</si>
  <si>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</si>
  <si>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</si>
  <si>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</si>
  <si>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</si>
  <si>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</si>
  <si>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</si>
  <si>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</si>
  <si>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</si>
  <si>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</si>
  <si>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</si>
  <si>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</si>
  <si>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</si>
  <si>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</si>
  <si>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</si>
  <si>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</si>
  <si>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</si>
  <si>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</si>
  <si>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</si>
  <si>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</si>
  <si>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</si>
  <si>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</si>
  <si>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</si>
  <si>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</si>
  <si>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</si>
  <si>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</si>
  <si>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</si>
  <si>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</si>
  <si>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</si>
  <si>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</si>
  <si>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</si>
  <si>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</si>
  <si>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</si>
  <si>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</si>
  <si>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</si>
  <si>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</si>
  <si>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</si>
  <si>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</si>
  <si>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</si>
  <si>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</si>
  <si>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</si>
  <si>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</si>
  <si>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</si>
  <si>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</si>
  <si>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</si>
  <si>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</si>
  <si>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</si>
  <si>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</si>
  <si>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</si>
  <si>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</si>
  <si>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</si>
  <si>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</si>
  <si>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</si>
  <si>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</si>
  <si>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</si>
  <si>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</si>
  <si>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</si>
  <si>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</si>
  <si>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</si>
  <si>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</si>
  <si>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</si>
  <si>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</si>
  <si>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</si>
  <si>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</si>
  <si>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</si>
  <si>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</si>
  <si>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</si>
  <si>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</si>
  <si>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</si>
  <si>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</si>
  <si>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</si>
  <si>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</si>
  <si>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</si>
  <si>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</si>
  <si>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</si>
  <si>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</si>
  <si>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</si>
  <si>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</si>
  <si>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</si>
  <si>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</si>
  <si>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</si>
  <si>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</si>
  <si>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</si>
  <si>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</si>
  <si>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</si>
  <si>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</si>
  <si>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</si>
  <si>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</si>
  <si>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</si>
  <si>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</si>
  <si>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</si>
  <si>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</si>
  <si>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</si>
  <si>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</si>
  <si>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</si>
  <si>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</si>
  <si>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</si>
  <si>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</si>
  <si>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</si>
  <si>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</si>
  <si>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</si>
  <si>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</si>
  <si>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</si>
  <si>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</si>
  <si>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</si>
  <si>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</si>
  <si>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</si>
  <si>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</si>
  <si>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</si>
  <si>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</si>
  <si>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</si>
  <si>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</si>
  <si>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</si>
  <si>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</si>
  <si>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</si>
  <si>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</si>
  <si>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</si>
  <si>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</si>
  <si>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</si>
  <si>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</si>
  <si>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</si>
  <si>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</si>
  <si>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</si>
  <si>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</si>
  <si>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</si>
  <si>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</si>
  <si>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</si>
  <si>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</si>
  <si>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</si>
  <si>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</si>
  <si>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</si>
  <si>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</si>
  <si>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</si>
  <si>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</si>
  <si>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</si>
  <si>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</si>
  <si>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</si>
  <si>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</si>
  <si>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</si>
  <si>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</si>
  <si>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</si>
  <si>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</si>
  <si>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</si>
  <si>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</si>
  <si>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</si>
  <si>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</si>
  <si>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</si>
  <si>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</si>
  <si>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</si>
  <si>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</si>
  <si>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</si>
  <si>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</si>
  <si>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</si>
  <si>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</si>
  <si>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</si>
  <si>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</si>
  <si>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</si>
  <si>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</si>
  <si>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</si>
  <si>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</si>
  <si>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</si>
  <si>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</si>
  <si>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</si>
  <si>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</si>
  <si>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</si>
  <si>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</si>
  <si>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</si>
  <si>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</si>
  <si>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</si>
  <si>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</si>
  <si>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</si>
  <si>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</si>
  <si>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</si>
  <si>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</si>
  <si>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</si>
  <si>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</si>
  <si>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</si>
  <si>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</si>
  <si>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</si>
  <si>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</si>
  <si>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</si>
  <si>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</si>
  <si>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</si>
  <si>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</si>
  <si>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</si>
  <si>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</si>
  <si>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</si>
  <si>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</si>
  <si>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</si>
  <si>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</si>
  <si>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</si>
  <si>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</si>
  <si>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</si>
  <si>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</si>
  <si>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</si>
  <si>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</si>
  <si>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</si>
  <si>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</si>
  <si>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</si>
  <si>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</si>
  <si>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</si>
  <si>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</si>
  <si>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</si>
  <si>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</si>
  <si>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</si>
  <si>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</si>
  <si>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</si>
  <si>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</si>
  <si>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</si>
  <si>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</si>
  <si>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</si>
  <si>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</si>
  <si>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</si>
  <si>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</si>
  <si>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</si>
  <si>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</si>
  <si>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</si>
  <si>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</si>
  <si>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</si>
  <si>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</si>
  <si>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</si>
  <si>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</si>
  <si>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</si>
  <si>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</si>
  <si>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</si>
  <si>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</si>
  <si>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</si>
  <si>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</si>
  <si>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</si>
  <si>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</si>
  <si>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</si>
  <si>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</si>
  <si>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</si>
  <si>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</si>
  <si>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</si>
  <si>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</si>
  <si>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</si>
  <si>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</si>
  <si>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</si>
  <si>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</si>
  <si>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</si>
  <si>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</si>
  <si>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</si>
  <si>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</si>
  <si>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</si>
  <si>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</si>
  <si>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</si>
  <si>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</si>
  <si>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</si>
  <si>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</si>
  <si>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</si>
  <si>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</si>
  <si>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</si>
  <si>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</si>
  <si>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</si>
  <si>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</si>
  <si>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</si>
  <si>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</si>
  <si>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</si>
  <si>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</si>
  <si>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</si>
  <si>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</si>
  <si>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</si>
  <si>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</si>
  <si>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</si>
  <si>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</si>
  <si>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</si>
  <si>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</si>
  <si>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</si>
  <si>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</si>
  <si>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</si>
  <si>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</si>
  <si>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</si>
  <si>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</si>
  <si>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</si>
  <si>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</si>
  <si>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</si>
  <si>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</si>
  <si>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</si>
  <si>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</si>
  <si>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</si>
  <si>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</si>
  <si>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</si>
  <si>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</si>
  <si>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</si>
  <si>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</si>
  <si>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</si>
  <si>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</si>
  <si>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</si>
  <si>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</si>
  <si>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</si>
  <si>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</si>
  <si>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</si>
  <si>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</si>
  <si>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</si>
  <si>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</si>
  <si>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</si>
  <si>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</si>
  <si>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</si>
  <si>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</si>
  <si>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</si>
  <si>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</si>
  <si>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</si>
  <si>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</si>
  <si>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</si>
  <si>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</si>
  <si>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</si>
  <si>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</si>
  <si>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</si>
  <si>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</si>
  <si>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</si>
  <si>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</si>
  <si>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</si>
  <si>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</si>
  <si>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</si>
  <si>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</si>
  <si>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</si>
  <si>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</si>
  <si>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</si>
  <si>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</si>
  <si>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</si>
  <si>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</si>
  <si>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</si>
  <si>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</si>
  <si>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</si>
  <si>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</si>
  <si>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</si>
  <si>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</si>
  <si>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</si>
  <si>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</si>
  <si>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</si>
  <si>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</si>
  <si>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</si>
  <si>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</si>
  <si>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</si>
  <si>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</si>
  <si>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</si>
  <si>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</si>
  <si>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</si>
  <si>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</si>
  <si>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</si>
  <si>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</si>
  <si>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</si>
  <si>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</si>
  <si>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</si>
  <si>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</si>
  <si>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</si>
  <si>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</si>
  <si>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</si>
  <si>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</si>
  <si>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</si>
  <si>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</si>
  <si>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</si>
  <si>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</si>
  <si>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</si>
  <si>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</si>
  <si>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</si>
  <si>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</si>
  <si>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</si>
  <si>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</si>
  <si>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</si>
  <si>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</si>
  <si>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</si>
  <si>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</si>
  <si>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</si>
  <si>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</si>
  <si>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</si>
  <si>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</si>
  <si>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</si>
  <si>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</si>
  <si>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</si>
  <si>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</si>
  <si>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</si>
  <si>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</si>
  <si>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</si>
  <si>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</si>
  <si>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</si>
  <si>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</si>
  <si>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</si>
  <si>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</si>
  <si>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</si>
  <si>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</si>
  <si>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</si>
  <si>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</si>
  <si>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</si>
  <si>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</si>
  <si>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</si>
  <si>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</si>
  <si>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</si>
  <si>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</si>
  <si>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</si>
  <si>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</si>
  <si>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</si>
  <si>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</si>
  <si>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</si>
  <si>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</si>
  <si>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</si>
  <si>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</si>
  <si>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</si>
  <si>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</si>
  <si>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</si>
  <si>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</si>
  <si>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</si>
  <si>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</si>
  <si>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</si>
  <si>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</si>
  <si>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</si>
  <si>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</si>
  <si>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</si>
  <si>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</si>
  <si>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</si>
  <si>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</si>
  <si>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</si>
  <si>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</si>
  <si>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</si>
  <si>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</si>
  <si>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</si>
  <si>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</si>
  <si>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</si>
  <si>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</si>
  <si>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</si>
  <si>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</si>
  <si>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</si>
  <si>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</si>
  <si>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</si>
  <si>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</si>
  <si>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</si>
  <si>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</si>
  <si>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</si>
  <si>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</si>
  <si>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</si>
  <si>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</si>
  <si>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</si>
  <si>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</si>
  <si>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</si>
  <si>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</si>
  <si>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</si>
  <si>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</si>
  <si>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</si>
  <si>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</si>
  <si>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</si>
  <si>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</si>
  <si>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</si>
  <si>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</si>
  <si>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</si>
  <si>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</si>
  <si>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</si>
  <si>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</si>
  <si>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</si>
  <si>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</si>
  <si>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</si>
  <si>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</si>
  <si>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</si>
  <si>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</si>
  <si>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</si>
  <si>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</si>
  <si>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</si>
  <si>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</si>
  <si>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</si>
  <si>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</si>
  <si>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</si>
  <si>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</si>
  <si>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</si>
  <si>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</si>
  <si>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</si>
  <si>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</si>
  <si>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</si>
  <si>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</si>
  <si>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</si>
  <si>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</si>
  <si>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</si>
  <si>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</si>
  <si>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</si>
  <si>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</si>
  <si>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</si>
  <si>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</si>
  <si>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</si>
  <si>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</si>
  <si>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</si>
  <si>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</si>
  <si>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</si>
  <si>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</si>
  <si>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</si>
  <si>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</si>
  <si>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</si>
  <si>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</si>
  <si>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</si>
  <si>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</si>
  <si>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</si>
  <si>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</si>
  <si>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</si>
  <si>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</si>
  <si>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</si>
  <si>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</si>
  <si>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</si>
  <si>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</si>
  <si>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</si>
  <si>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</si>
  <si>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</si>
  <si>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</si>
  <si>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</si>
  <si>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</si>
  <si>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</si>
  <si>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</si>
  <si>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</si>
  <si>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</si>
  <si>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</si>
  <si>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</si>
  <si>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</si>
  <si>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</si>
  <si>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</si>
  <si>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</si>
  <si>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</si>
  <si>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</si>
  <si>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</si>
  <si>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</si>
  <si>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</si>
  <si>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</si>
  <si>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</si>
  <si>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</si>
  <si>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</si>
  <si>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</si>
  <si>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</si>
  <si>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</si>
  <si>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</si>
  <si>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</si>
  <si>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</si>
  <si>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</si>
  <si>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</si>
  <si>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</si>
  <si>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</si>
  <si>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</si>
  <si>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</si>
  <si>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</si>
  <si>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</si>
  <si>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</si>
  <si>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</si>
  <si>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</si>
  <si>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</si>
  <si>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</si>
  <si>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</si>
  <si>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</si>
  <si>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</si>
  <si>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</si>
  <si>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</si>
  <si>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</si>
  <si>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</si>
  <si>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</si>
  <si>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</si>
  <si>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</si>
  <si>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</si>
  <si>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</si>
  <si>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</si>
  <si>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</si>
  <si>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</si>
  <si>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</si>
  <si>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</si>
  <si>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</si>
  <si>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</si>
  <si>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</si>
  <si>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</si>
  <si>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</si>
  <si>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</si>
  <si>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</si>
  <si>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</si>
  <si>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</si>
  <si>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</si>
  <si>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</si>
  <si>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</si>
  <si>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</si>
  <si>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</si>
  <si>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</si>
  <si>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</si>
  <si>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</si>
  <si>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</si>
  <si>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</si>
  <si>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</si>
  <si>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</si>
  <si>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</si>
  <si>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</si>
  <si>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</si>
  <si>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</si>
  <si>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</si>
  <si>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</si>
  <si>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</si>
  <si>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</si>
  <si>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</si>
  <si>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</si>
  <si>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</si>
  <si>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</si>
  <si>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</si>
  <si>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</si>
  <si>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</si>
  <si>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</si>
  <si>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</si>
  <si>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</si>
  <si>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</si>
  <si>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</si>
  <si>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</si>
  <si>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</si>
  <si>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</si>
  <si>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</si>
  <si>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</si>
  <si>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</si>
  <si>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</si>
  <si>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</si>
  <si>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</si>
  <si>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</si>
  <si>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</si>
  <si>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</si>
  <si>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</si>
  <si>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</si>
  <si>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</si>
  <si>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</si>
  <si>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</si>
  <si>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</si>
  <si>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</si>
  <si>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</si>
  <si>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</si>
  <si>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</si>
  <si>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</si>
  <si>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</si>
  <si>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</si>
  <si>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</si>
  <si>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</si>
  <si>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</si>
  <si>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</si>
  <si>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</si>
  <si>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</si>
  <si>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</si>
  <si>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</si>
  <si>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</si>
  <si>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</si>
  <si>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</si>
  <si>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</si>
  <si>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</si>
  <si>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</si>
  <si>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</si>
  <si>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</si>
  <si>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</si>
  <si>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</si>
  <si>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</si>
  <si>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</si>
  <si>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</si>
  <si>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</si>
  <si>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</si>
  <si>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</si>
  <si>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</si>
  <si>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</si>
  <si>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</si>
  <si>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</si>
  <si>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</si>
  <si>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</si>
  <si>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</si>
  <si>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</si>
  <si>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</si>
  <si>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</si>
  <si>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</si>
  <si>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</si>
  <si>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</si>
  <si>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</si>
  <si>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</si>
  <si>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</si>
  <si>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</si>
  <si>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</si>
  <si>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</si>
  <si>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</si>
  <si>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</si>
  <si>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</si>
  <si>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</si>
  <si>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</si>
  <si>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</si>
  <si>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</si>
  <si>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</si>
  <si>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</si>
  <si>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</si>
  <si>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</si>
  <si>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</si>
  <si>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</si>
  <si>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</si>
  <si>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</si>
  <si>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</si>
  <si>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</si>
  <si>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</si>
  <si>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</si>
  <si>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</si>
  <si>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</si>
  <si>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</si>
  <si>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</si>
  <si>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</si>
  <si>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</si>
  <si>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</si>
  <si>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</si>
  <si>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</si>
  <si>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</si>
  <si>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</si>
  <si>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</si>
  <si>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</si>
  <si>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</si>
  <si>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</si>
  <si>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</si>
  <si>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</si>
  <si>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</si>
  <si>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</si>
  <si>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</si>
  <si>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</si>
  <si>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</si>
  <si>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</si>
  <si>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</si>
  <si>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</si>
  <si>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</si>
  <si>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</si>
  <si>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</si>
  <si>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</si>
  <si>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</si>
  <si>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</si>
  <si>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</si>
  <si>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</si>
  <si>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</si>
  <si>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</si>
  <si>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</si>
  <si>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</si>
  <si>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</si>
  <si>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</si>
  <si>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</si>
  <si>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</si>
  <si>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</si>
  <si>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</si>
  <si>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</si>
  <si>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</si>
  <si>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</si>
  <si>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</si>
  <si>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</si>
  <si>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</si>
  <si>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</si>
  <si>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</si>
  <si>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</si>
  <si>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</si>
  <si>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</si>
  <si>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</si>
  <si>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</si>
  <si>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</si>
  <si>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</si>
  <si>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</si>
  <si>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</si>
  <si>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</si>
  <si>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</si>
  <si>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</si>
  <si>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</si>
  <si>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</si>
  <si>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</si>
  <si>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</si>
  <si>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</si>
  <si>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</si>
  <si>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</si>
  <si>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</si>
  <si>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</si>
  <si>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</si>
  <si>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</si>
  <si>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</si>
  <si>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</si>
  <si>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</si>
  <si>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</si>
  <si>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</si>
  <si>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</si>
  <si>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</si>
  <si>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</si>
  <si>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</si>
  <si>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</si>
  <si>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</si>
  <si>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</si>
  <si>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</si>
  <si>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</si>
  <si>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</si>
  <si>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</si>
  <si>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</si>
  <si>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</si>
  <si>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</si>
  <si>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</si>
  <si>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</si>
  <si>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</si>
  <si>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</si>
  <si>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</si>
  <si>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</si>
  <si>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</si>
  <si>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</si>
  <si>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</si>
  <si>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</si>
  <si>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</si>
  <si>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</si>
  <si>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</si>
  <si>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</si>
  <si>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</si>
  <si>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</si>
  <si>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</si>
  <si>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</si>
  <si>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</si>
  <si>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</si>
  <si>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</si>
  <si>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</si>
  <si>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</si>
  <si>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</si>
  <si>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</si>
  <si>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</si>
  <si>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</si>
  <si>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</si>
  <si>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</si>
  <si>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</si>
  <si>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</si>
  <si>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</si>
  <si>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</si>
  <si>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</si>
  <si>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</si>
  <si>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</si>
  <si>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</si>
  <si>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</si>
  <si>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</si>
  <si>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</si>
  <si>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</si>
  <si>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</si>
  <si>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</si>
  <si>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</si>
  <si>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</si>
  <si>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</si>
  <si>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</si>
  <si>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</si>
  <si>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</si>
  <si>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</si>
  <si>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</si>
  <si>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</si>
  <si>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</si>
  <si>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</si>
  <si>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</si>
  <si>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</si>
  <si>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</si>
  <si>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</si>
  <si>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</si>
  <si>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</si>
  <si>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</si>
  <si>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</si>
  <si>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</si>
  <si>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</si>
  <si>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</si>
  <si>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</si>
  <si>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</si>
  <si>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</si>
  <si>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</si>
  <si>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</si>
  <si>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</si>
  <si>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</si>
  <si>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</si>
  <si>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</si>
  <si>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</si>
  <si>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</si>
  <si>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</si>
  <si>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</si>
  <si>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</si>
  <si>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</si>
  <si>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</si>
  <si>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</si>
  <si>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</si>
  <si>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</si>
  <si>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</si>
  <si>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</si>
  <si>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</si>
  <si>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</si>
  <si>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</si>
  <si>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</si>
  <si>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</si>
  <si>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</si>
  <si>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</si>
  <si>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</si>
  <si>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</si>
  <si>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</si>
  <si>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</si>
  <si>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</si>
  <si>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</si>
  <si>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</si>
  <si>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</si>
  <si>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</si>
  <si>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</si>
  <si>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</si>
  <si>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</si>
  <si>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</si>
  <si>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</si>
  <si>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</si>
  <si>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</si>
  <si>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</si>
  <si>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</si>
  <si>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</si>
  <si>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</si>
  <si>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</si>
  <si>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</si>
  <si>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</si>
  <si>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</si>
  <si>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</si>
  <si>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</si>
  <si>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</si>
  <si>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</si>
  <si>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</si>
  <si>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</si>
  <si>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</si>
  <si>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</si>
  <si>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</si>
  <si>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</si>
  <si>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</si>
  <si>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</si>
  <si>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</si>
  <si>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</si>
  <si>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</si>
  <si>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</si>
  <si>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</si>
  <si>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</si>
  <si>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</si>
  <si>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</si>
  <si>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</si>
  <si>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</si>
  <si>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</si>
  <si>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</si>
  <si>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</si>
  <si>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</si>
  <si>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</si>
  <si>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</si>
  <si>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</si>
  <si>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</si>
  <si>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</si>
  <si>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</si>
  <si>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</si>
  <si>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</si>
  <si>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</si>
  <si>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</si>
  <si>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</si>
  <si>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</si>
  <si>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</si>
  <si>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</si>
  <si>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</si>
  <si>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</si>
  <si>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</si>
  <si>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</si>
  <si>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</si>
  <si>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</si>
  <si>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</si>
  <si>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</si>
  <si>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</si>
  <si>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</si>
  <si>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</si>
  <si>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</si>
  <si>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</si>
  <si>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</si>
  <si>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</si>
  <si>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</si>
  <si>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</si>
  <si>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</si>
  <si>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</si>
  <si>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</si>
  <si>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</si>
  <si>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</si>
  <si>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</si>
  <si>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</si>
  <si>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</si>
  <si>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</si>
  <si>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</si>
  <si>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</si>
  <si>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</si>
  <si>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</si>
  <si>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</si>
  <si>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</si>
  <si>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</si>
  <si>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</si>
  <si>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</si>
  <si>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</si>
  <si>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</si>
  <si>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</si>
  <si>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</si>
  <si>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</si>
  <si>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</si>
  <si>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</si>
  <si>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</si>
  <si>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</si>
  <si>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</si>
  <si>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</si>
  <si>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</si>
  <si>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</si>
  <si>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</si>
  <si>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</si>
  <si>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</si>
  <si>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</si>
  <si>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</si>
  <si>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</si>
  <si>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</si>
  <si>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</si>
  <si>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</si>
  <si>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</si>
  <si>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</si>
  <si>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</si>
  <si>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</si>
  <si>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</si>
  <si>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</si>
  <si>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</si>
  <si>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</si>
  <si>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</si>
  <si>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</si>
  <si>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</si>
  <si>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</si>
  <si>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</si>
  <si>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</si>
  <si>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</si>
  <si>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</si>
  <si>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</si>
  <si>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</si>
  <si>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</si>
  <si>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</si>
  <si>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</si>
  <si>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</si>
  <si>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</si>
  <si>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</si>
  <si>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</si>
  <si>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</si>
  <si>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</si>
  <si>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</si>
  <si>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</si>
  <si>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</si>
  <si>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</si>
  <si>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</si>
  <si>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</si>
  <si>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</si>
  <si>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</si>
  <si>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</si>
  <si>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</si>
  <si>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</si>
  <si>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</si>
  <si>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</si>
  <si>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</si>
  <si>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</si>
  <si>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</si>
  <si>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</si>
  <si>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</si>
  <si>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</si>
  <si>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</si>
  <si>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</si>
  <si>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</si>
  <si>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</si>
  <si>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</si>
  <si>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</si>
  <si>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</si>
  <si>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</si>
  <si>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</si>
  <si>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</si>
  <si>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</si>
  <si>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</si>
  <si>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</si>
  <si>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</si>
  <si>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</si>
  <si>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</si>
  <si>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</si>
  <si>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</si>
  <si>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</si>
  <si>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</si>
  <si>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</si>
  <si>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</si>
  <si>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</si>
  <si>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</si>
  <si>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</si>
  <si>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</si>
  <si>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</si>
  <si>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</si>
  <si>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</si>
  <si>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</si>
  <si>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</si>
  <si>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</si>
  <si>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</si>
  <si>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</si>
  <si>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</si>
  <si>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</si>
  <si>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</si>
  <si>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</si>
  <si>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</si>
  <si>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</si>
  <si>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</si>
  <si>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</si>
  <si>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</si>
  <si>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</si>
  <si>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</si>
  <si>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</si>
  <si>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</si>
  <si>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</si>
  <si>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</si>
  <si>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</si>
  <si>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</si>
  <si>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</si>
  <si>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</si>
  <si>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</si>
  <si>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</si>
  <si>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</si>
  <si>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</si>
  <si>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</si>
  <si>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</si>
  <si>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</si>
  <si>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</si>
  <si>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</si>
  <si>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</si>
  <si>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</si>
  <si>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</si>
  <si>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</si>
  <si>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</si>
  <si>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</si>
  <si>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</si>
  <si>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</si>
  <si>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</si>
  <si>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</si>
  <si>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</si>
  <si>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</si>
  <si>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</si>
  <si>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</si>
  <si>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</si>
  <si>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</si>
  <si>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</si>
  <si>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</si>
  <si>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</si>
  <si>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</si>
  <si>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</si>
  <si>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</si>
  <si>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</si>
  <si>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</si>
  <si>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</si>
  <si>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</si>
  <si>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</si>
  <si>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</si>
  <si>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</si>
  <si>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</si>
  <si>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</si>
  <si>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</si>
  <si>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</si>
  <si>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</si>
  <si>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</si>
  <si>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</si>
  <si>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</si>
  <si>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</si>
  <si>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</si>
  <si>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</si>
  <si>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</si>
  <si>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</si>
  <si>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</si>
  <si>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</si>
  <si>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</si>
  <si>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</si>
  <si>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</si>
  <si>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</si>
  <si>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</si>
  <si>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</si>
  <si>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</si>
  <si>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</si>
  <si>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</si>
  <si>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</si>
  <si>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</si>
  <si>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</si>
  <si>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</si>
  <si>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</si>
  <si>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</si>
  <si>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</si>
  <si>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</si>
  <si>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</si>
  <si>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</si>
  <si>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</si>
  <si>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</si>
  <si>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</si>
  <si>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</si>
  <si>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</si>
  <si>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</si>
  <si>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</si>
  <si>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</si>
  <si>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</si>
  <si>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</si>
  <si>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</si>
  <si>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</si>
  <si>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</si>
  <si>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</si>
  <si>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</si>
  <si>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</si>
  <si>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</si>
  <si>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</si>
  <si>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</si>
  <si>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</si>
  <si>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</si>
  <si>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</si>
  <si>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</si>
  <si>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</si>
  <si>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</si>
  <si>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</si>
  <si>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</si>
  <si>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</si>
  <si>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</si>
  <si>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</si>
  <si>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</si>
  <si>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</si>
  <si>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</si>
  <si>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</si>
  <si>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</si>
  <si>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</si>
  <si>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</si>
  <si>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</si>
  <si>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</si>
  <si>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</si>
  <si>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</si>
  <si>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</si>
  <si>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</si>
  <si>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</si>
  <si>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</si>
  <si>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</si>
  <si>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</si>
  <si>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</si>
  <si>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</si>
  <si>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</si>
  <si>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</si>
  <si>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</si>
  <si>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</si>
  <si>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</si>
  <si>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</si>
  <si>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</si>
  <si>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</si>
  <si>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</si>
  <si>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</si>
  <si>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</si>
  <si>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</si>
  <si>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</si>
  <si>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</si>
  <si>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</si>
  <si>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</si>
  <si>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</si>
  <si>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</si>
  <si>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</si>
  <si>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</si>
  <si>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</si>
  <si>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</si>
  <si>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</si>
  <si>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</si>
  <si>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</si>
  <si>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</si>
  <si>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</si>
  <si>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</si>
  <si>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</si>
  <si>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</si>
  <si>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</si>
  <si>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</si>
  <si>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</si>
  <si>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</si>
  <si>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</si>
  <si>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</si>
  <si>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</si>
  <si>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</si>
  <si>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</si>
  <si>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</si>
  <si>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</si>
  <si>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</si>
  <si>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</si>
  <si>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</si>
  <si>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</si>
  <si>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</si>
  <si>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</si>
  <si>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</si>
  <si>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</si>
  <si>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</si>
  <si>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</si>
  <si>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</si>
  <si>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</si>
  <si>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</si>
  <si>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</si>
  <si>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</si>
  <si>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</si>
  <si>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</si>
  <si>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</si>
  <si>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</si>
  <si>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</si>
  <si>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</si>
  <si>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</si>
  <si>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</si>
  <si>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</si>
  <si>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</si>
  <si>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</si>
  <si>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</si>
  <si>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</si>
  <si>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</si>
  <si>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</si>
  <si>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</si>
  <si>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</si>
  <si>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</si>
  <si>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</si>
  <si>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</si>
  <si>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</si>
  <si>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</si>
  <si>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</si>
  <si>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</si>
  <si>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</si>
  <si>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</si>
  <si>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</si>
  <si>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</si>
  <si>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</si>
  <si>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</si>
  <si>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</si>
  <si>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</si>
  <si>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</si>
  <si>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</si>
  <si>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</si>
  <si>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</si>
  <si>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</si>
  <si>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</si>
  <si>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</si>
  <si>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</si>
  <si>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</si>
  <si>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</si>
  <si>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</si>
  <si>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</si>
  <si>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</si>
  <si>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</si>
  <si>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</si>
  <si>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</si>
  <si>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</si>
  <si>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</si>
  <si>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</si>
  <si>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</si>
  <si>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</si>
  <si>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</si>
  <si>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</si>
  <si>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</si>
  <si>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</si>
  <si>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</si>
  <si>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</si>
  <si>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</si>
  <si>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</si>
  <si>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</si>
  <si>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</si>
  <si>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</si>
  <si>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</si>
  <si>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</si>
  <si>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</si>
  <si>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</si>
  <si>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</si>
  <si>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</si>
  <si>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</si>
  <si>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</si>
  <si>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</si>
  <si>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</si>
  <si>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</si>
  <si>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</si>
  <si>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</si>
  <si>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</si>
  <si>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</si>
  <si>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</si>
  <si>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</si>
  <si>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</si>
  <si>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</si>
  <si>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</si>
  <si>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</si>
  <si>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</si>
  <si>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</si>
  <si>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</si>
  <si>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</si>
  <si>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</si>
  <si>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</si>
  <si>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</si>
  <si>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</si>
  <si>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</si>
  <si>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</si>
  <si>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</si>
  <si>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</si>
  <si>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</si>
  <si>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</si>
  <si>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</si>
  <si>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</si>
  <si>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</si>
  <si>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</si>
  <si>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</si>
  <si>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</si>
  <si>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</si>
  <si>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</si>
  <si>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</si>
  <si>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</si>
  <si>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</si>
  <si>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</si>
  <si>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</si>
  <si>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</si>
  <si>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</si>
  <si>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</si>
  <si>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</si>
  <si>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</si>
  <si>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</si>
  <si>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</si>
  <si>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</si>
  <si>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</si>
  <si>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</si>
  <si>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</si>
  <si>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</si>
  <si>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</si>
  <si>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</si>
  <si>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</si>
  <si>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</si>
  <si>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</si>
  <si>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</si>
  <si>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</si>
  <si>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</si>
  <si>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</si>
  <si>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</si>
  <si>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</si>
  <si>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</si>
  <si>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</si>
  <si>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</si>
  <si>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</si>
  <si>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</si>
  <si>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</si>
  <si>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</si>
  <si>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</si>
  <si>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</si>
  <si>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</si>
  <si>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</si>
  <si>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</si>
  <si>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</si>
  <si>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</si>
  <si>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</si>
  <si>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</si>
  <si>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</si>
  <si>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</si>
  <si>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</si>
  <si>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</si>
  <si>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</si>
  <si>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</si>
  <si>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</si>
  <si>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</si>
  <si>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</si>
  <si>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</si>
  <si>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</si>
  <si>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</si>
  <si>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</si>
  <si>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</si>
  <si>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</si>
  <si>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</si>
  <si>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</si>
  <si>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</si>
  <si>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</si>
  <si>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</si>
  <si>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</si>
  <si>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</si>
  <si>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</si>
  <si>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</si>
  <si>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</si>
  <si>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</si>
  <si>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</si>
  <si>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</si>
  <si>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</si>
  <si>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</si>
  <si>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</si>
  <si>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</si>
  <si>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</si>
  <si>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</si>
  <si>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</si>
  <si>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</si>
  <si>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</si>
  <si>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</si>
  <si>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</si>
  <si>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</si>
  <si>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</si>
  <si>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</si>
  <si>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</si>
  <si>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</si>
  <si>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</si>
  <si>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</si>
  <si>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</si>
  <si>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</si>
  <si>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</si>
  <si>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</si>
  <si>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</si>
  <si>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</si>
  <si>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</si>
  <si>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</si>
  <si>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</si>
  <si>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</si>
  <si>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</si>
  <si>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</si>
  <si>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</si>
  <si>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</si>
  <si>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</si>
  <si>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</si>
  <si>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</si>
  <si>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</si>
  <si>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</si>
  <si>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</si>
  <si>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</si>
  <si>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</si>
  <si>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</si>
  <si>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</si>
  <si>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</si>
  <si>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</si>
  <si>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</si>
  <si>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</si>
  <si>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</si>
  <si>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</si>
  <si>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</si>
  <si>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</si>
  <si>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</si>
  <si>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</si>
  <si>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</si>
  <si>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</si>
  <si>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</si>
  <si>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</si>
  <si>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</si>
  <si>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</si>
  <si>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</si>
  <si>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</si>
  <si>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</si>
  <si>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</si>
  <si>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</si>
  <si>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</si>
  <si>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</si>
  <si>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</si>
  <si>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</si>
  <si>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</si>
  <si>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</si>
  <si>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</si>
  <si>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</si>
  <si>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</si>
  <si>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</si>
  <si>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</si>
  <si>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</si>
  <si>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</si>
  <si>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</si>
  <si>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</si>
  <si>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</si>
  <si>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</si>
  <si>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</si>
  <si>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</si>
  <si>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</si>
  <si>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</si>
  <si>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</si>
  <si>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</si>
  <si>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</si>
  <si>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</si>
  <si>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</si>
  <si>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</si>
  <si>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</si>
  <si>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</si>
  <si>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</si>
  <si>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</si>
  <si>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</si>
  <si>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</si>
  <si>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</si>
  <si>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</si>
  <si>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</si>
  <si>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</si>
  <si>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</si>
  <si>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</si>
  <si>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</si>
  <si>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</si>
  <si>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</si>
  <si>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</si>
  <si>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</si>
  <si>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</si>
  <si>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</si>
  <si>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</si>
  <si>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</si>
  <si>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</si>
  <si>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</si>
  <si>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</si>
  <si>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</si>
  <si>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</si>
  <si>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</si>
  <si>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</si>
  <si>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</si>
  <si>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</si>
  <si>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</si>
  <si>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</si>
  <si>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</si>
  <si>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</si>
  <si>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</si>
  <si>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</si>
  <si>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</si>
  <si>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</si>
  <si>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</si>
  <si>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</si>
  <si>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</si>
  <si>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</si>
  <si>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</si>
  <si>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</si>
  <si>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</si>
  <si>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</si>
  <si>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</si>
  <si>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</si>
  <si>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</si>
  <si>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</si>
  <si>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</si>
  <si>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</si>
  <si>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</si>
  <si>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</si>
  <si>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</si>
  <si>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</si>
  <si>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</si>
  <si>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</si>
  <si>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</si>
  <si>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</si>
  <si>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</si>
  <si>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</si>
  <si>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</si>
  <si>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</si>
  <si>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</si>
  <si>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</si>
  <si>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</si>
  <si>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</si>
  <si>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</si>
  <si>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</si>
  <si>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</si>
  <si>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</si>
  <si>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</si>
  <si>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</si>
  <si>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</si>
  <si>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</si>
  <si>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</si>
  <si>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</si>
  <si>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</si>
  <si>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</si>
  <si>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</si>
  <si>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</si>
  <si>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</si>
  <si>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</si>
  <si>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</si>
  <si>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</si>
  <si>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</si>
  <si>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</si>
  <si>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</si>
  <si>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</si>
  <si>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</si>
  <si>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</si>
  <si>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</si>
  <si>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</si>
  <si>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</si>
  <si>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</si>
  <si>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</si>
  <si>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</si>
  <si>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</si>
  <si>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</si>
  <si>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</si>
  <si>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</si>
  <si>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</si>
  <si>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</si>
  <si>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</si>
  <si>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</si>
  <si>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</si>
  <si>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</si>
  <si>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</si>
  <si>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</si>
  <si>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</si>
  <si>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</si>
  <si>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</si>
  <si>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</si>
  <si>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</si>
  <si>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</si>
  <si>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</si>
  <si>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</si>
  <si>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</si>
  <si>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</si>
  <si>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</si>
  <si>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</si>
  <si>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</si>
  <si>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</si>
  <si>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</si>
  <si>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</si>
  <si>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</si>
  <si>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</si>
  <si>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</si>
  <si>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</si>
  <si>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</si>
  <si>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</si>
  <si>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</si>
  <si>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</si>
  <si>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</si>
  <si>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</si>
  <si>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</si>
  <si>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</si>
  <si>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</si>
  <si>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</si>
  <si>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</si>
  <si>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</si>
  <si>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</si>
  <si>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</si>
  <si>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</si>
  <si>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</si>
  <si>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</si>
  <si>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</si>
  <si>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</si>
  <si>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</si>
  <si>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</si>
  <si>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</si>
  <si>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</si>
  <si>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</si>
  <si>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</si>
  <si>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</si>
  <si>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</si>
  <si>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</si>
  <si>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</si>
  <si>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</si>
  <si>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</si>
  <si>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</si>
  <si>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</si>
  <si>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</si>
  <si>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</si>
  <si>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</si>
  <si>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</si>
  <si>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</si>
  <si>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</si>
  <si>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</si>
  <si>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</si>
  <si>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</si>
  <si>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</si>
  <si>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</si>
  <si>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</si>
  <si>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</si>
  <si>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</si>
  <si>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</si>
  <si>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</si>
  <si>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</si>
  <si>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</si>
  <si>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</si>
  <si>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</si>
  <si>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</si>
  <si>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</si>
  <si>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</si>
  <si>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</si>
  <si>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</si>
  <si>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</si>
  <si>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</si>
  <si>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</si>
  <si>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</si>
  <si>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</si>
  <si>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</si>
  <si>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</si>
  <si>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</si>
  <si>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</si>
  <si>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</si>
  <si>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</si>
  <si>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</si>
  <si>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</si>
  <si>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</si>
  <si>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</si>
  <si>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</si>
  <si>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</si>
  <si>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</si>
  <si>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</si>
  <si>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</si>
  <si>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</si>
  <si>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</si>
  <si>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</si>
  <si>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</si>
  <si>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</si>
  <si>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</si>
  <si>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</si>
  <si>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</si>
  <si>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</si>
  <si>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</si>
  <si>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</si>
  <si>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</si>
  <si>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</si>
  <si>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</si>
  <si>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</si>
  <si>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</si>
  <si>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</si>
  <si>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</si>
  <si>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</si>
  <si>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</si>
  <si>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</si>
  <si>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</si>
  <si>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</si>
  <si>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</si>
  <si>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</si>
  <si>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</si>
  <si>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</si>
  <si>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</si>
  <si>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</si>
  <si>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</si>
  <si>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</si>
  <si>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</si>
  <si>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</si>
  <si>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</si>
  <si>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</si>
  <si>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</si>
  <si>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</si>
  <si>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</si>
  <si>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</si>
  <si>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</si>
  <si>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</si>
  <si>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</si>
  <si>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</si>
  <si>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</si>
  <si>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</si>
  <si>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</si>
  <si>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</si>
  <si>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</si>
  <si>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</si>
  <si>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</si>
  <si>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</si>
  <si>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</si>
  <si>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</si>
  <si>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</si>
  <si>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</si>
  <si>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</si>
  <si>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</si>
  <si>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</si>
  <si>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</si>
  <si>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</si>
  <si>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</si>
  <si>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</si>
  <si>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</si>
  <si>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</si>
  <si>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</si>
  <si>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</si>
  <si>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</si>
  <si>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</si>
  <si>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</si>
  <si>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</si>
  <si>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</si>
  <si>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</si>
  <si>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</si>
  <si>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</si>
  <si>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</si>
  <si>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</si>
  <si>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</si>
  <si>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</si>
  <si>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</si>
  <si>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</si>
  <si>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</si>
  <si>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</si>
  <si>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</si>
  <si>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</si>
  <si>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</si>
  <si>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</si>
  <si>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</si>
  <si>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</si>
  <si>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</si>
  <si>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</si>
  <si>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</si>
  <si>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</si>
  <si>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</si>
  <si>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</si>
  <si>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</si>
  <si>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</si>
  <si>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</si>
  <si>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</si>
  <si>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</si>
  <si>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</si>
  <si>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</si>
  <si>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</si>
  <si>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</si>
  <si>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</si>
  <si>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</si>
  <si>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</si>
  <si>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</si>
  <si>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</si>
  <si>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</si>
  <si>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</si>
  <si>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</si>
  <si>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</si>
  <si>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</si>
  <si>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</si>
  <si>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</si>
  <si>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</si>
  <si>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</si>
  <si>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</si>
  <si>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</si>
  <si>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</si>
  <si>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</si>
  <si>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</si>
  <si>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</si>
  <si>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</si>
  <si>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</si>
  <si>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</si>
  <si>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</si>
  <si>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</si>
  <si>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</si>
  <si>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</si>
  <si>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</si>
  <si>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</si>
  <si>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</si>
  <si>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</si>
  <si>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</si>
  <si>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</si>
  <si>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</si>
  <si>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</si>
  <si>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</si>
  <si>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</si>
  <si>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</si>
  <si>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</si>
  <si>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</si>
  <si>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</si>
  <si>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</si>
  <si>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</si>
  <si>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</si>
  <si>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</si>
  <si>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</si>
  <si>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</si>
  <si>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</si>
  <si>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</si>
  <si>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</si>
  <si>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</si>
  <si>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</si>
  <si>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</si>
  <si>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</si>
  <si>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</si>
  <si>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</si>
  <si>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</si>
  <si>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</si>
  <si>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</si>
  <si>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</si>
  <si>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</si>
  <si>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</si>
  <si>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</si>
  <si>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</si>
  <si>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</si>
  <si>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</si>
  <si>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</si>
  <si>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</si>
  <si>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</si>
  <si>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</si>
  <si>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</si>
  <si>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</si>
  <si>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</si>
  <si>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</si>
  <si>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</si>
  <si>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</si>
  <si>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</si>
  <si>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</si>
  <si>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</si>
  <si>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</si>
  <si>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</si>
  <si>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</si>
  <si>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</si>
  <si>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</si>
  <si>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</si>
  <si>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</si>
  <si>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</si>
  <si>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</si>
  <si>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</si>
  <si>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</si>
  <si>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</si>
  <si>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</si>
  <si>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</si>
  <si>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</si>
  <si>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</si>
  <si>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</si>
  <si>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</si>
  <si>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</si>
  <si>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</si>
  <si>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</si>
  <si>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</si>
  <si>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</si>
  <si>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</si>
  <si>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</si>
  <si>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</si>
  <si>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</si>
  <si>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</si>
  <si>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</si>
  <si>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</si>
  <si>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</si>
  <si>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</si>
  <si>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</si>
  <si>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</si>
  <si>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</si>
  <si>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</si>
  <si>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</si>
  <si>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</si>
  <si>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</si>
  <si>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</si>
  <si>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</si>
  <si>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</si>
  <si>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</si>
  <si>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</si>
  <si>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</si>
  <si>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</si>
  <si>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</si>
  <si>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</si>
  <si>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</si>
  <si>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</si>
  <si>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</si>
  <si>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</si>
  <si>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</si>
  <si>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</si>
  <si>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</si>
  <si>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</si>
  <si>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</si>
  <si>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</si>
  <si>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</si>
  <si>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</si>
  <si>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</si>
  <si>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</si>
  <si>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</si>
  <si>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</si>
  <si>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</si>
  <si>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</si>
  <si>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</si>
  <si>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</si>
  <si>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</si>
  <si>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</si>
  <si>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</si>
  <si>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</si>
  <si>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</si>
  <si>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</si>
  <si>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</si>
  <si>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</si>
  <si>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</si>
  <si>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</si>
  <si>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</si>
  <si>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</si>
  <si>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</si>
  <si>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</si>
  <si>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</si>
  <si>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</si>
  <si>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</si>
  <si>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</si>
  <si>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</si>
  <si>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</si>
  <si>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</si>
  <si>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</si>
  <si>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</si>
  <si>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</si>
  <si>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</si>
  <si>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</si>
  <si>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</si>
  <si>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</si>
  <si>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</si>
  <si>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</si>
  <si>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</si>
  <si>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</si>
  <si>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</si>
  <si>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</si>
  <si>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</si>
  <si>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</si>
  <si>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</si>
  <si>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</si>
  <si>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</si>
  <si>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</si>
  <si>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</si>
  <si>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</si>
  <si>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</si>
  <si>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</si>
  <si>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</si>
  <si>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</si>
  <si>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</si>
  <si>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</si>
  <si>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</si>
  <si>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</si>
  <si>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</si>
  <si>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</si>
  <si>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</si>
  <si>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</si>
  <si>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</si>
  <si>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</si>
  <si>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</si>
  <si>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</si>
  <si>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</si>
  <si>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</si>
  <si>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</si>
  <si>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</si>
  <si>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</si>
  <si>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</si>
  <si>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</si>
  <si>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</si>
  <si>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</si>
  <si>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</si>
  <si>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</si>
  <si>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</si>
  <si>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</si>
  <si>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</si>
  <si>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</si>
  <si>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</si>
  <si>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</si>
  <si>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</si>
  <si>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</si>
  <si>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</si>
  <si>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</si>
  <si>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</si>
  <si>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</si>
  <si>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</si>
  <si>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</si>
  <si>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</si>
  <si>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</si>
  <si>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</si>
  <si>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</si>
  <si>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</si>
  <si>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</si>
  <si>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</si>
  <si>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</si>
  <si>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</si>
  <si>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</si>
  <si>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</si>
  <si>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</si>
  <si>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</si>
  <si>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</si>
  <si>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</si>
  <si>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</si>
  <si>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</si>
  <si>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</si>
  <si>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</si>
  <si>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</si>
  <si>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</si>
  <si>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</si>
  <si>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</si>
  <si>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</si>
  <si>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</si>
  <si>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</si>
  <si>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</si>
  <si>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</si>
  <si>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</si>
  <si>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</si>
  <si>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</si>
  <si>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</si>
  <si>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</si>
  <si>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</si>
  <si>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</si>
  <si>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</si>
  <si>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</si>
  <si>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</si>
  <si>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</si>
  <si>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</si>
  <si>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</si>
  <si>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</si>
  <si>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</si>
  <si>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</si>
  <si>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</si>
  <si>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</si>
  <si>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</si>
  <si>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</si>
  <si>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</si>
  <si>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</si>
  <si>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</si>
  <si>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</si>
  <si>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</si>
  <si>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</si>
  <si>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</si>
  <si>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</si>
  <si>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</si>
  <si>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</si>
  <si>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</si>
  <si>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</si>
  <si>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</si>
  <si>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</si>
  <si>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</si>
  <si>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</si>
  <si>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</si>
  <si>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</si>
  <si>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</si>
  <si>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</si>
  <si>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</si>
  <si>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</si>
  <si>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</si>
  <si>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</si>
  <si>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</si>
  <si>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</si>
  <si>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</si>
  <si>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</si>
  <si>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</si>
  <si>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</si>
  <si>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</si>
  <si>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</si>
  <si>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</si>
  <si>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</si>
  <si>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</si>
  <si>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</si>
  <si>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</si>
  <si>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</si>
  <si>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</si>
  <si>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</si>
  <si>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</si>
  <si>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</si>
  <si>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</si>
  <si>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</si>
  <si>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</si>
  <si>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</si>
  <si>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</si>
  <si>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</si>
  <si>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</si>
  <si>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</si>
  <si>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</si>
  <si>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</si>
  <si>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</si>
  <si>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</si>
  <si>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</si>
  <si>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</si>
  <si>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</si>
  <si>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</si>
  <si>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</si>
  <si>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</si>
  <si>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</si>
  <si>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</si>
  <si>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</si>
  <si>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</si>
  <si>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</si>
  <si>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</si>
  <si>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</si>
  <si>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</si>
  <si>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</si>
  <si>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</si>
  <si>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</si>
  <si>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</si>
  <si>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</si>
  <si>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</si>
  <si>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</si>
  <si>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</si>
  <si>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</si>
  <si>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</si>
  <si>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</si>
  <si>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</si>
  <si>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</si>
  <si>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</si>
  <si>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</si>
  <si>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</si>
  <si>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</si>
  <si>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</si>
  <si>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</si>
  <si>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</si>
  <si>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</si>
  <si>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</si>
  <si>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</si>
  <si>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</si>
  <si>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</si>
  <si>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</si>
  <si>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</si>
  <si>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</si>
  <si>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</si>
  <si>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</si>
  <si>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</si>
  <si>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</si>
  <si>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</si>
  <si>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</si>
  <si>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</si>
  <si>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</si>
  <si>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</si>
  <si>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</si>
  <si>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</si>
  <si>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</si>
  <si>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</si>
  <si>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</si>
  <si>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</si>
  <si>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</si>
  <si>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</si>
  <si>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</si>
  <si>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</si>
  <si>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</si>
  <si>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</si>
  <si>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</si>
  <si>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</si>
  <si>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</si>
  <si>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</si>
  <si>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</si>
  <si>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</si>
  <si>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</si>
  <si>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</si>
  <si>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</si>
  <si>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</si>
  <si>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</si>
  <si>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</si>
  <si>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</si>
  <si>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</si>
  <si>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</si>
  <si>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</si>
  <si>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</si>
  <si>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</si>
  <si>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</si>
  <si>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</si>
  <si>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</si>
  <si>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</si>
  <si>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</si>
  <si>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</si>
  <si>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</si>
  <si>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</si>
  <si>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</si>
  <si>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</si>
  <si>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</si>
  <si>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</si>
  <si>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</si>
  <si>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</si>
  <si>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</si>
  <si>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</si>
  <si>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</si>
  <si>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</si>
  <si>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</si>
  <si>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</si>
  <si>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</si>
  <si>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</si>
  <si>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</si>
  <si>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</si>
  <si>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</si>
  <si>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</si>
  <si>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</si>
  <si>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</si>
  <si>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</si>
  <si>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</si>
  <si>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</si>
  <si>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</si>
  <si>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</si>
  <si>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</si>
  <si>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</si>
  <si>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</si>
  <si>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</si>
  <si>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</si>
  <si>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</si>
  <si>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</si>
  <si>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</si>
  <si>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</si>
  <si>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</si>
  <si>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</si>
  <si>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</si>
  <si>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</si>
  <si>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</si>
  <si>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</si>
  <si>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</si>
  <si>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</si>
  <si>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</si>
  <si>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</si>
  <si>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</si>
  <si>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</si>
  <si>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</si>
  <si>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</si>
  <si>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</si>
  <si>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</si>
  <si>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</si>
  <si>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</si>
  <si>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</si>
  <si>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</si>
  <si>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</si>
  <si>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</si>
  <si>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</si>
  <si>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</si>
  <si>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</si>
  <si>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</si>
  <si>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</si>
  <si>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</si>
  <si>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</si>
  <si>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</si>
  <si>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</si>
  <si>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</si>
  <si>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</si>
  <si>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</si>
  <si>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</si>
  <si>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</si>
  <si>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</si>
  <si>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</si>
  <si>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</si>
  <si>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</si>
  <si>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</si>
  <si>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</si>
  <si>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</si>
  <si>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</si>
  <si>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</si>
  <si>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</si>
  <si>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</si>
  <si>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</si>
  <si>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</si>
  <si>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</si>
  <si>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</si>
  <si>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</si>
  <si>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</si>
  <si>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</si>
  <si>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</si>
  <si>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</si>
  <si>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</si>
  <si>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</si>
  <si>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</si>
  <si>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</si>
  <si>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</si>
  <si>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</si>
  <si>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</si>
  <si>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</si>
  <si>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</si>
  <si>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</si>
  <si>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</si>
  <si>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</si>
  <si>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</si>
  <si>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</si>
  <si>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</si>
  <si>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</si>
  <si>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</si>
  <si>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</si>
  <si>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</si>
  <si>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</si>
  <si>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</si>
  <si>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</si>
  <si>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</si>
  <si>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</si>
  <si>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</si>
  <si>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</si>
  <si>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</si>
  <si>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</si>
  <si>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</si>
  <si>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</si>
  <si>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</si>
  <si>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</si>
  <si>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</si>
  <si>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</si>
  <si>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</si>
  <si>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</si>
  <si>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</si>
  <si>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</si>
  <si>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</si>
  <si>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</si>
  <si>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</si>
  <si>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</si>
  <si>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</si>
  <si>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</si>
  <si>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</si>
  <si>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</si>
  <si>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</si>
  <si>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</si>
  <si>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</si>
  <si>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</si>
  <si>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</si>
  <si>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</si>
  <si>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</si>
  <si>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</si>
  <si>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</si>
  <si>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</si>
  <si>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</si>
  <si>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</si>
  <si>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</si>
  <si>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</si>
  <si>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</si>
  <si>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</si>
  <si>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</si>
  <si>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</si>
  <si>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</si>
  <si>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</si>
  <si>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</si>
  <si>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</si>
  <si>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</si>
  <si>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</si>
  <si>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</si>
  <si>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</si>
  <si>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</si>
  <si>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</si>
  <si>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</si>
  <si>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</si>
  <si>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</si>
  <si>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</si>
  <si>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</si>
  <si>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</si>
  <si>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</si>
  <si>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</si>
  <si>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</si>
  <si>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</si>
  <si>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</si>
  <si>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</si>
  <si>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</si>
  <si>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</si>
  <si>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</si>
  <si>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</si>
  <si>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</si>
  <si>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</si>
  <si>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</si>
  <si>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</si>
  <si>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</si>
  <si>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</si>
  <si>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</si>
  <si>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</si>
  <si>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</si>
  <si>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</si>
  <si>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</si>
  <si>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</si>
  <si>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</si>
  <si>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</si>
  <si>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</si>
  <si>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</si>
  <si>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</si>
  <si>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</si>
  <si>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</si>
  <si>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</si>
  <si>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</si>
  <si>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</si>
  <si>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</si>
  <si>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</si>
  <si>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</si>
  <si>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</si>
  <si>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</si>
  <si>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</si>
  <si>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</si>
  <si>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</si>
  <si>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</si>
  <si>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</si>
  <si>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</si>
  <si>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</si>
  <si>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</si>
  <si>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</si>
  <si>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</si>
  <si>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</si>
  <si>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</si>
  <si>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</si>
  <si>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</si>
  <si>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</si>
  <si>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</si>
  <si>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</si>
  <si>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</si>
  <si>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</si>
  <si>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</si>
  <si>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</si>
  <si>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</si>
  <si>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</si>
  <si>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</si>
  <si>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</si>
  <si>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</si>
  <si>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</si>
  <si>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</si>
  <si>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</si>
  <si>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</si>
  <si>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</si>
  <si>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</si>
  <si>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</si>
  <si>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</si>
  <si>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</si>
  <si>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</si>
  <si>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</si>
  <si>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</si>
  <si>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</si>
  <si>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</si>
  <si>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</si>
  <si>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</si>
  <si>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</si>
  <si>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</si>
  <si>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</si>
  <si>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</si>
  <si>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</si>
  <si>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</si>
  <si>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</si>
  <si>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</si>
  <si>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</si>
  <si>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</si>
  <si>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</si>
  <si>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</si>
  <si>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</si>
  <si>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</si>
  <si>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</si>
  <si>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</si>
  <si>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</si>
  <si>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</si>
  <si>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</si>
  <si>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</si>
  <si>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</si>
  <si>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</si>
  <si>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</si>
  <si>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</si>
  <si>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</si>
  <si>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</si>
  <si>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</si>
  <si>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</si>
  <si>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</si>
  <si>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</si>
  <si>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</si>
  <si>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</si>
  <si>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</si>
  <si>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</si>
  <si>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</si>
  <si>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</si>
  <si>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</si>
  <si>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</si>
  <si>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</si>
  <si>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</si>
  <si>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</si>
  <si>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</si>
  <si>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</si>
  <si>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</si>
  <si>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</si>
  <si>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</si>
  <si>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</si>
  <si>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</si>
  <si>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</si>
  <si>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</si>
  <si>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</si>
  <si>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</si>
  <si>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</si>
  <si>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</si>
  <si>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</si>
  <si>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</si>
  <si>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</si>
  <si>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</si>
  <si>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</si>
  <si>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</si>
  <si>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</si>
  <si>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</si>
  <si>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</si>
  <si>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</si>
  <si>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</si>
  <si>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</si>
  <si>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</si>
  <si>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</si>
  <si>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</si>
  <si>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</si>
  <si>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</si>
  <si>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</si>
  <si>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</si>
  <si>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</si>
  <si>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</si>
  <si>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</si>
  <si>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</si>
  <si>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</si>
  <si>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</si>
  <si>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</si>
  <si>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</si>
  <si>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</si>
  <si>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</si>
  <si>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</si>
  <si>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</si>
  <si>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</si>
  <si>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</si>
  <si>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</si>
  <si>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</si>
  <si>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</si>
  <si>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</si>
  <si>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</si>
  <si>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</si>
  <si>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</si>
  <si>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</si>
  <si>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</si>
  <si>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</si>
  <si>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</si>
  <si>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</si>
  <si>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</si>
  <si>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</si>
  <si>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</si>
  <si>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</si>
  <si>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</si>
  <si>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</si>
  <si>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</si>
  <si>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</si>
  <si>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</si>
  <si>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</si>
  <si>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</si>
  <si>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</si>
  <si>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</si>
  <si>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</si>
  <si>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</si>
  <si>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</si>
  <si>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</si>
  <si>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</si>
  <si>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</si>
  <si>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</si>
  <si>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</si>
  <si>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</si>
  <si>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</si>
  <si>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</si>
  <si>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</si>
  <si>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</si>
  <si>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</si>
  <si>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</si>
  <si>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</si>
  <si>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</si>
  <si>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</si>
  <si>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</si>
  <si>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</si>
  <si>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</si>
  <si>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</si>
  <si>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</si>
  <si>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</si>
  <si>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</si>
  <si>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</si>
  <si>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</si>
  <si>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</si>
  <si>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</si>
  <si>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</si>
  <si>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</si>
  <si>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</si>
  <si>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</si>
  <si>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</si>
  <si>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</si>
  <si>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</si>
  <si>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</si>
  <si>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</si>
  <si>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</si>
  <si>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</si>
  <si>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</si>
  <si>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</si>
  <si>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</si>
  <si>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</si>
  <si>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</si>
  <si>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</si>
  <si>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</si>
  <si>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</si>
  <si>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</si>
  <si>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</si>
  <si>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</si>
  <si>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</si>
  <si>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</si>
  <si>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</si>
  <si>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</si>
  <si>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</si>
  <si>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</si>
  <si>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</si>
  <si>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</si>
  <si>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</si>
  <si>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</si>
  <si>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</si>
  <si>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</si>
  <si>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</si>
  <si>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</si>
  <si>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</si>
  <si>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</si>
  <si>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</si>
  <si>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</si>
  <si>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</si>
  <si>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</si>
  <si>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</si>
  <si>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</si>
  <si>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</si>
  <si>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</si>
  <si>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</si>
  <si>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</si>
  <si>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</si>
  <si>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</si>
  <si>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</si>
  <si>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</si>
  <si>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</si>
  <si>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</si>
  <si>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</si>
  <si>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</si>
  <si>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</si>
  <si>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</si>
  <si>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</si>
  <si>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</si>
  <si>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</si>
  <si>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</si>
  <si>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</si>
  <si>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</si>
  <si>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</si>
  <si>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</si>
  <si>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</si>
  <si>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</si>
  <si>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</si>
  <si>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</si>
  <si>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</si>
  <si>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</si>
  <si>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</si>
  <si>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</si>
  <si>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</si>
  <si>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</si>
  <si>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</si>
  <si>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</si>
  <si>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</si>
  <si>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</si>
  <si>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</si>
  <si>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</si>
  <si>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</si>
  <si>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</si>
  <si>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</si>
  <si>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</si>
  <si>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</si>
  <si>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</si>
  <si>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</si>
  <si>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</si>
  <si>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</si>
  <si>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</si>
  <si>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</si>
  <si>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</si>
  <si>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</si>
  <si>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</si>
  <si>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</si>
  <si>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</si>
  <si>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</si>
  <si>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</si>
  <si>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</si>
  <si>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</si>
  <si>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</si>
  <si>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</si>
  <si>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</si>
  <si>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</si>
  <si>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</si>
  <si>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</si>
  <si>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</si>
  <si>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</si>
  <si>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</si>
  <si>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</si>
  <si>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</si>
  <si>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</si>
  <si>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</si>
  <si>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</si>
  <si>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</si>
  <si>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</si>
  <si>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</si>
  <si>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</si>
  <si>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</si>
  <si>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</si>
  <si>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</si>
  <si>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</si>
  <si>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</si>
  <si>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</si>
  <si>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</si>
  <si>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</si>
  <si>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</si>
  <si>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</si>
  <si>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</si>
  <si>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</si>
  <si>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</si>
  <si>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</si>
  <si>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</si>
  <si>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</si>
  <si>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</si>
  <si>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</si>
  <si>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</si>
  <si>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</si>
  <si>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</si>
  <si>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</si>
  <si>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</si>
  <si>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</si>
  <si>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</si>
  <si>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</si>
  <si>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</si>
  <si>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</si>
  <si>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</si>
  <si>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</si>
  <si>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</si>
  <si>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</si>
  <si>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</si>
  <si>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</si>
  <si>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</si>
  <si>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</si>
  <si>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</si>
  <si>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</si>
  <si>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</si>
  <si>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</si>
  <si>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</si>
  <si>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</si>
  <si>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</si>
  <si>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</si>
  <si>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</si>
  <si>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</si>
  <si>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</si>
  <si>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</si>
  <si>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</si>
  <si>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</si>
  <si>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</si>
  <si>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</si>
  <si>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</si>
  <si>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</si>
  <si>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</si>
  <si>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</si>
  <si>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</si>
  <si>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</si>
  <si>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</si>
  <si>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</si>
  <si>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</si>
  <si>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</si>
  <si>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</si>
  <si>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</si>
  <si>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</si>
  <si>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</si>
  <si>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</si>
  <si>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</si>
  <si>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</si>
  <si>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</si>
  <si>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</si>
  <si>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</si>
  <si>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</si>
  <si>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</si>
  <si>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</si>
  <si>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</si>
  <si>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</si>
  <si>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</si>
  <si>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</si>
  <si>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</si>
  <si>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</si>
  <si>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</si>
  <si>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</si>
  <si>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</si>
  <si>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</si>
  <si>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</si>
  <si>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</si>
  <si>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</si>
  <si>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</si>
  <si>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</si>
  <si>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</si>
  <si>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</si>
  <si>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</si>
  <si>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</si>
  <si>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</si>
  <si>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</si>
  <si>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</si>
  <si>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</si>
  <si>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</si>
  <si>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</si>
  <si>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</si>
  <si>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</si>
  <si>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</si>
  <si>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</si>
  <si>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</si>
  <si>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</si>
  <si>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</si>
  <si>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</si>
  <si>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</si>
  <si>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</si>
  <si>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</si>
  <si>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</si>
  <si>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</si>
  <si>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</si>
  <si>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</si>
  <si>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</si>
  <si>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</si>
  <si>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</si>
  <si>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</si>
  <si>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</si>
  <si>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</si>
  <si>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</si>
  <si>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</si>
  <si>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</si>
  <si>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</si>
  <si>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</si>
  <si>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</si>
  <si>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</si>
  <si>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</si>
  <si>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</si>
  <si>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</si>
  <si>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</si>
  <si>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</si>
  <si>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</si>
  <si>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</si>
  <si>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</si>
  <si>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</si>
  <si>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</si>
  <si>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</si>
  <si>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</si>
  <si>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</si>
  <si>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</si>
  <si>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</si>
  <si>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</si>
  <si>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</si>
  <si>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</si>
  <si>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</si>
  <si>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</si>
  <si>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</si>
  <si>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</si>
  <si>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</si>
  <si>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</si>
  <si>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</si>
  <si>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</si>
  <si>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</si>
  <si>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</si>
  <si>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</si>
  <si>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</si>
  <si>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</si>
  <si>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</si>
  <si>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</si>
  <si>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</si>
  <si>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</si>
  <si>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</si>
  <si>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</si>
  <si>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</si>
  <si>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</si>
  <si>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</si>
  <si>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</si>
  <si>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</si>
  <si>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</si>
  <si>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</si>
  <si>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</si>
  <si>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</si>
  <si>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</si>
  <si>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</si>
  <si>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</si>
  <si>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</si>
  <si>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</si>
  <si>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</si>
  <si>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</si>
  <si>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</si>
  <si>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</si>
  <si>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</si>
  <si>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</si>
  <si>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</si>
  <si>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</si>
  <si>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</si>
  <si>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</si>
  <si>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</si>
  <si>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</si>
  <si>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</si>
  <si>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</si>
  <si>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</si>
  <si>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</si>
  <si>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</si>
  <si>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</si>
  <si>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</si>
  <si>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</si>
  <si>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</si>
  <si>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</si>
  <si>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</si>
  <si>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</si>
  <si>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</si>
  <si>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</si>
  <si>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</si>
  <si>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</si>
  <si>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</si>
  <si>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</si>
  <si>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</si>
  <si>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</si>
  <si>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</si>
  <si>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</si>
  <si>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</si>
  <si>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</si>
  <si>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</si>
  <si>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</si>
  <si>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</si>
  <si>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</si>
  <si>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</si>
  <si>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</si>
  <si>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</si>
  <si>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</si>
  <si>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</si>
  <si>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</si>
  <si>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</si>
  <si>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</si>
  <si>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</si>
  <si>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</si>
  <si>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</si>
  <si>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</si>
  <si>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</si>
  <si>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</si>
  <si>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</si>
  <si>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</si>
  <si>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</si>
  <si>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</si>
  <si>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</si>
  <si>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</si>
  <si>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</si>
  <si>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</si>
  <si>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</si>
  <si>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</si>
  <si>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</si>
  <si>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</si>
  <si>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</si>
  <si>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</si>
  <si>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</si>
  <si>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</si>
  <si>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</si>
  <si>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</si>
  <si>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</si>
  <si>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</si>
  <si>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</si>
  <si>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</si>
  <si>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</si>
  <si>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</si>
  <si>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</si>
  <si>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</si>
  <si>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</si>
  <si>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</si>
  <si>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</si>
  <si>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</si>
  <si>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</si>
  <si>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</si>
  <si>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</si>
  <si>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</si>
  <si>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</si>
  <si>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</si>
  <si>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</si>
  <si>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</si>
  <si>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</si>
  <si>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</si>
  <si>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</si>
  <si>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</si>
  <si>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</si>
  <si>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</si>
  <si>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</si>
  <si>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</si>
  <si>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</si>
  <si>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</si>
  <si>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</si>
  <si>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</si>
  <si>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</si>
  <si>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</si>
  <si>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</si>
  <si>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</si>
  <si>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</si>
  <si>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</si>
  <si>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</si>
  <si>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</si>
  <si>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</si>
  <si>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</si>
  <si>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</si>
  <si>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</si>
  <si>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</si>
  <si>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</si>
  <si>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</si>
  <si>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</si>
  <si>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</si>
  <si>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</si>
  <si>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</si>
  <si>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</si>
  <si>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</si>
  <si>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</si>
  <si>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</si>
  <si>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</si>
  <si>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</si>
  <si>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</si>
  <si>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</si>
  <si>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</si>
  <si>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</si>
  <si>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</si>
  <si>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</si>
  <si>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</si>
  <si>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</si>
  <si>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</si>
  <si>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</si>
  <si>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</si>
  <si>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</si>
  <si>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</si>
  <si>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</si>
  <si>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</si>
  <si>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</si>
  <si>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</si>
  <si>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</si>
  <si>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</si>
  <si>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</si>
  <si>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</si>
  <si>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</si>
  <si>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</si>
  <si>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</si>
  <si>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</si>
  <si>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</si>
  <si>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</si>
  <si>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</si>
  <si>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</si>
  <si>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</si>
  <si>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</si>
  <si>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</si>
  <si>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</si>
  <si>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</si>
  <si>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</si>
  <si>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</si>
  <si>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</si>
  <si>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</si>
  <si>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</si>
  <si>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</si>
  <si>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</si>
  <si>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</si>
  <si>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</si>
  <si>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</si>
  <si>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</si>
  <si>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</si>
  <si>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</si>
  <si>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</si>
  <si>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</si>
  <si>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</si>
  <si>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</si>
  <si>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</si>
  <si>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</si>
  <si>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</si>
  <si>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</si>
  <si>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</si>
  <si>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</si>
  <si>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</si>
  <si>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</si>
  <si>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</si>
  <si>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</si>
  <si>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</si>
  <si>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</si>
  <si>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</si>
  <si>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</si>
  <si>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</si>
  <si>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</si>
  <si>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</si>
  <si>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</si>
  <si>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</si>
  <si>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</si>
  <si>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</si>
  <si>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</si>
  <si>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</si>
  <si>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</si>
  <si>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</si>
  <si>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</si>
  <si>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</si>
  <si>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</si>
  <si>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</si>
  <si>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</si>
  <si>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</si>
  <si>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</si>
  <si>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</si>
  <si>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</si>
  <si>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</si>
  <si>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</si>
  <si>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</si>
  <si>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</si>
  <si>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</si>
  <si>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</si>
  <si>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</si>
  <si>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</si>
  <si>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</si>
  <si>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</si>
  <si>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</si>
  <si>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</si>
  <si>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</si>
  <si>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</si>
  <si>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</si>
  <si>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</si>
  <si>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</si>
  <si>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</si>
  <si>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</si>
  <si>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</si>
  <si>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</si>
  <si>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</si>
  <si>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</si>
  <si>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</si>
  <si>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</si>
  <si>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</si>
  <si>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</si>
  <si>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</si>
  <si>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</si>
  <si>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</si>
  <si>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</si>
  <si>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</si>
  <si>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</si>
  <si>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</si>
  <si>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</si>
  <si>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</si>
  <si>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</si>
  <si>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</si>
  <si>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</si>
  <si>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</si>
  <si>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</si>
  <si>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</si>
  <si>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</si>
  <si>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</si>
  <si>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</si>
  <si>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</si>
  <si>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</si>
  <si>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</si>
  <si>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</si>
  <si>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</si>
  <si>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</si>
  <si>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</si>
  <si>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</si>
  <si>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</si>
  <si>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</si>
  <si>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</si>
  <si>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</si>
  <si>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</si>
  <si>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</si>
  <si>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</si>
  <si>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</si>
  <si>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</si>
  <si>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</si>
  <si>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</si>
  <si>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</si>
  <si>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</si>
  <si>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</si>
  <si>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</si>
  <si>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</si>
  <si>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</si>
  <si>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</si>
  <si>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</si>
  <si>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</si>
  <si>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</si>
  <si>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</si>
  <si>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</si>
  <si>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</si>
  <si>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</si>
  <si>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</si>
  <si>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</si>
  <si>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</si>
  <si>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</si>
  <si>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</si>
  <si>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</si>
  <si>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</si>
  <si>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</si>
  <si>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</si>
  <si>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</si>
  <si>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</si>
  <si>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</si>
  <si>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</si>
  <si>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</si>
  <si>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</si>
  <si>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</si>
  <si>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</si>
  <si>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</si>
  <si>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</si>
  <si>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</si>
  <si>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</si>
  <si>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</si>
  <si>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</si>
  <si>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</si>
  <si>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</si>
  <si>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</si>
  <si>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</si>
  <si>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</si>
  <si>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</si>
  <si>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</si>
  <si>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</si>
  <si>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</si>
  <si>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</si>
  <si>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</si>
  <si>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</si>
  <si>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</si>
  <si>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</si>
  <si>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</si>
  <si>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</si>
  <si>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</si>
  <si>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</si>
  <si>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</si>
  <si>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</si>
  <si>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</si>
  <si>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</si>
  <si>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</si>
  <si>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</si>
  <si>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</si>
  <si>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</si>
  <si>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</si>
  <si>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</si>
  <si>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</si>
  <si>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</si>
  <si>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</si>
  <si>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</si>
  <si>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</si>
  <si>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</si>
  <si>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</si>
  <si>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</si>
  <si>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</si>
  <si>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</si>
  <si>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</si>
  <si>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</si>
  <si>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</si>
  <si>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</si>
  <si>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</si>
  <si>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</si>
  <si>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</si>
  <si>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</si>
  <si>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</si>
  <si>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</si>
  <si>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</si>
  <si>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</si>
  <si>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</si>
  <si>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</si>
  <si>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</si>
  <si>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</si>
  <si>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</si>
  <si>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</si>
  <si>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</si>
  <si>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</si>
  <si>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</si>
  <si>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</si>
  <si>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</si>
  <si>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</si>
  <si>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</si>
  <si>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</si>
  <si>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</si>
  <si>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</si>
  <si>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</si>
  <si>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</si>
  <si>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</si>
  <si>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</si>
  <si>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</si>
  <si>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</si>
  <si>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</si>
  <si>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</si>
  <si>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</si>
  <si>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</si>
  <si>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</si>
  <si>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</si>
  <si>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</si>
  <si>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</si>
  <si>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</si>
  <si>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</si>
  <si>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</si>
  <si>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</si>
  <si>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</si>
  <si>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</si>
  <si>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</si>
  <si>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</si>
  <si>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</si>
  <si>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</si>
  <si>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</si>
  <si>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</si>
  <si>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</si>
  <si>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</si>
  <si>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</si>
  <si>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</si>
  <si>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</si>
  <si>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</si>
  <si>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</si>
  <si>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</si>
  <si>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</si>
  <si>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</si>
  <si>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</si>
  <si>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</si>
  <si>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</si>
  <si>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</si>
  <si>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</si>
  <si>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</si>
  <si>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</si>
  <si>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</si>
  <si>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</si>
  <si>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</si>
  <si>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</si>
  <si>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</si>
  <si>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</si>
  <si>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</si>
  <si>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</si>
  <si>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</si>
  <si>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</si>
  <si>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</si>
  <si>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</si>
  <si>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</si>
  <si>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</si>
  <si>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</si>
  <si>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</si>
  <si>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</si>
  <si>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</si>
  <si>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</si>
  <si>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</si>
  <si>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</si>
  <si>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</si>
  <si>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</si>
  <si>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</si>
  <si>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</si>
  <si>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</si>
  <si>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</si>
  <si>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</si>
  <si>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</si>
  <si>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</si>
  <si>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</si>
  <si>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</si>
  <si>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</si>
  <si>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</si>
  <si>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</si>
  <si>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</si>
  <si>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</si>
  <si>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</si>
  <si>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</si>
  <si>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</si>
  <si>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</si>
  <si>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</si>
  <si>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</si>
  <si>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</si>
  <si>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</si>
  <si>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</si>
  <si>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</si>
  <si>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</si>
  <si>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</si>
  <si>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</si>
  <si>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</si>
  <si>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</si>
  <si>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</si>
  <si>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</si>
  <si>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</si>
  <si>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</si>
  <si>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</si>
  <si>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</si>
  <si>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</si>
  <si>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</si>
  <si>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</si>
  <si>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</si>
  <si>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</si>
  <si>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</si>
  <si>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</si>
  <si>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</si>
  <si>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</si>
  <si>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</si>
  <si>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</si>
  <si>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</si>
  <si>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</si>
  <si>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</si>
  <si>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</si>
  <si>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</si>
  <si>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</si>
  <si>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</si>
  <si>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</si>
  <si>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</si>
  <si>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</si>
  <si>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</si>
  <si>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</si>
  <si>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</si>
  <si>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</si>
  <si>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</si>
  <si>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</si>
  <si>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</si>
  <si>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</si>
  <si>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</si>
  <si>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</si>
  <si>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</si>
  <si>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</si>
  <si>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</si>
  <si>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</si>
  <si>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</si>
  <si>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</si>
  <si>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</si>
  <si>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</si>
  <si>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</si>
  <si>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</si>
  <si>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</si>
  <si>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</si>
  <si>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</si>
  <si>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</si>
  <si>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</si>
  <si>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</si>
  <si>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</si>
  <si>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</si>
  <si>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</si>
  <si>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</si>
  <si>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</si>
  <si>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</si>
  <si>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</si>
  <si>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</si>
  <si>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</si>
  <si>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</si>
  <si>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</si>
  <si>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</si>
  <si>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</si>
  <si>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</si>
  <si>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</si>
  <si>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</si>
  <si>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</si>
  <si>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</si>
  <si>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</si>
  <si>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</si>
  <si>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</si>
  <si>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</si>
  <si>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</si>
  <si>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</si>
  <si>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</si>
  <si>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</si>
  <si>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</si>
  <si>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</si>
  <si>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</si>
  <si>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</si>
  <si>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</si>
  <si>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</si>
  <si>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</si>
  <si>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</si>
  <si>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</si>
  <si>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</si>
  <si>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</si>
  <si>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</si>
  <si>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</si>
  <si>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</si>
  <si>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</si>
  <si>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</si>
  <si>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</si>
  <si>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</si>
  <si>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</si>
  <si>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</si>
  <si>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</si>
  <si>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</si>
  <si>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</si>
  <si>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</si>
  <si>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</si>
  <si>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</si>
  <si>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</si>
  <si>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</si>
  <si>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</si>
  <si>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</si>
  <si>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</si>
  <si>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</si>
  <si>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</si>
  <si>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</si>
  <si>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</si>
  <si>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</si>
  <si>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</si>
  <si>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</si>
  <si>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</si>
  <si>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</si>
  <si>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</si>
  <si>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</si>
  <si>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</si>
  <si>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</si>
  <si>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</si>
  <si>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</si>
  <si>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</si>
  <si>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</si>
  <si>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</si>
  <si>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</si>
  <si>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</si>
  <si>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</si>
  <si>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</si>
  <si>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</si>
  <si>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</si>
  <si>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</si>
  <si>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</si>
  <si>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</si>
  <si>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</si>
  <si>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</si>
  <si>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</si>
  <si>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</si>
  <si>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</si>
  <si>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</si>
  <si>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</si>
  <si>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</si>
  <si>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</si>
  <si>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</si>
  <si>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</si>
  <si>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</si>
  <si>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</si>
  <si>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</si>
  <si>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</si>
  <si>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</si>
  <si>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</si>
  <si>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</si>
  <si>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</si>
  <si>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</si>
  <si>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</si>
  <si>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</si>
  <si>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</si>
  <si>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</si>
  <si>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</si>
  <si>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</si>
  <si>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</si>
  <si>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</si>
  <si>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</si>
  <si>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</si>
  <si>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</si>
  <si>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</si>
  <si>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</si>
  <si>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</si>
  <si>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</si>
  <si>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</si>
  <si>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</si>
  <si>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</si>
  <si>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</si>
  <si>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</si>
  <si>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</si>
  <si>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</si>
  <si>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</si>
  <si>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</si>
  <si>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</si>
  <si>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</si>
  <si>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</si>
  <si>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</si>
  <si>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</si>
  <si>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</si>
  <si>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</si>
  <si>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</si>
  <si>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</si>
  <si>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</si>
  <si>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</si>
  <si>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</si>
  <si>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</si>
  <si>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</si>
  <si>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</si>
  <si>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</si>
  <si>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</si>
  <si>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</si>
  <si>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</si>
  <si>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</si>
  <si>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</si>
  <si>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</si>
  <si>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</si>
  <si>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</si>
  <si>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</si>
  <si>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</si>
  <si>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</si>
  <si>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</si>
  <si>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</si>
  <si>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</si>
  <si>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</si>
  <si>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</si>
  <si>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</si>
  <si>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</si>
  <si>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</si>
  <si>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</si>
  <si>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</si>
  <si>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</si>
  <si>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</si>
  <si>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</si>
  <si>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</si>
  <si>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</si>
  <si>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</si>
  <si>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</si>
  <si>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</si>
  <si>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</si>
  <si>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</si>
  <si>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</si>
  <si>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</si>
  <si>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</si>
  <si>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</si>
  <si>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</si>
  <si>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</si>
  <si>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</si>
  <si>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</si>
  <si>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</si>
  <si>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</si>
  <si>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</si>
  <si>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</si>
  <si>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</si>
  <si>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</si>
  <si>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</si>
  <si>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</si>
  <si>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</si>
  <si>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</si>
  <si>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</si>
  <si>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</si>
  <si>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</si>
  <si>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</si>
  <si>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</si>
  <si>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</si>
  <si>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</si>
  <si>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</si>
  <si>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</si>
  <si>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</si>
  <si>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</si>
  <si>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</si>
  <si>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</si>
  <si>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</si>
  <si>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</si>
  <si>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</si>
  <si>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</si>
  <si>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</si>
  <si>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</si>
  <si>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</si>
  <si>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</si>
  <si>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</si>
  <si>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</si>
  <si>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</si>
  <si>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</si>
  <si>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</si>
  <si>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</si>
  <si>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</si>
  <si>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</si>
  <si>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</si>
  <si>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</si>
  <si>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</si>
  <si>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</si>
  <si>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</si>
  <si>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</si>
  <si>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</si>
  <si>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</si>
  <si>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</si>
  <si>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</si>
  <si>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</si>
  <si>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</si>
  <si>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</si>
  <si>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</si>
  <si>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</si>
  <si>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</si>
  <si>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</si>
  <si>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</si>
  <si>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</si>
  <si>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</si>
  <si>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</si>
  <si>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</si>
  <si>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</si>
  <si>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</si>
  <si>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</si>
  <si>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</si>
  <si>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</si>
  <si>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</si>
  <si>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</si>
  <si>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</si>
  <si>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</si>
  <si>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</si>
  <si>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</si>
  <si>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</si>
  <si>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</si>
  <si>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</si>
  <si>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</si>
  <si>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</si>
  <si>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</si>
  <si>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</si>
  <si>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</si>
  <si>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</si>
  <si>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</si>
  <si>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</si>
  <si>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</si>
  <si>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</si>
  <si>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</si>
  <si>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</si>
  <si>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</si>
  <si>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</si>
  <si>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</si>
  <si>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</si>
  <si>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</si>
  <si>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</si>
  <si>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</si>
  <si>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</si>
  <si>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</si>
  <si>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</si>
  <si>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</si>
  <si>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</si>
  <si>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</si>
  <si>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</si>
  <si>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</si>
  <si>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</si>
  <si>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</si>
  <si>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</si>
  <si>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</si>
  <si>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</si>
  <si>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</si>
  <si>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</si>
  <si>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</si>
  <si>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</si>
  <si>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</si>
  <si>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</si>
  <si>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</si>
  <si>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</si>
  <si>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</si>
  <si>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</si>
  <si>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</si>
  <si>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</si>
  <si>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</si>
  <si>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</si>
  <si>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</si>
  <si>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</si>
  <si>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</si>
  <si>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</si>
  <si>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</si>
  <si>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</si>
  <si>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</si>
  <si>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</si>
  <si>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</si>
  <si>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</si>
  <si>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</si>
  <si>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</si>
  <si>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</si>
  <si>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</si>
  <si>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</si>
  <si>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</si>
  <si>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</si>
  <si>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</si>
  <si>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</si>
  <si>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</si>
  <si>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</si>
  <si>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</si>
  <si>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</si>
  <si>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</si>
  <si>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</si>
  <si>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</si>
  <si>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</si>
  <si>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</si>
  <si>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</si>
  <si>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</si>
  <si>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</si>
  <si>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</si>
  <si>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</si>
  <si>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</si>
  <si>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</si>
  <si>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</si>
  <si>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</si>
  <si>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</si>
  <si>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</si>
  <si>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</si>
  <si>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</si>
  <si>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</si>
  <si>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</si>
  <si>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</si>
  <si>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</si>
  <si>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</si>
  <si>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</si>
  <si>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</si>
  <si>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</si>
  <si>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</si>
  <si>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</si>
  <si>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</si>
  <si>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</si>
  <si>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</si>
  <si>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</si>
  <si>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</si>
  <si>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</si>
  <si>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</si>
  <si>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</si>
  <si>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</si>
  <si>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</si>
  <si>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</si>
  <si>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</si>
  <si>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</si>
  <si>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</si>
  <si>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</si>
  <si>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</si>
  <si>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</si>
  <si>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</si>
  <si>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</si>
  <si>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</si>
  <si>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</si>
  <si>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</si>
  <si>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</si>
  <si>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</si>
  <si>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</si>
  <si>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</si>
  <si>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</si>
  <si>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</si>
  <si>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</si>
  <si>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</si>
  <si>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</si>
  <si>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</si>
  <si>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</si>
  <si>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</si>
  <si>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</si>
  <si>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</si>
  <si>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</si>
  <si>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</si>
  <si>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</si>
  <si>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</si>
  <si>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</si>
  <si>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</si>
  <si>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</si>
  <si>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</si>
  <si>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</si>
  <si>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</si>
  <si>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</si>
  <si>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</si>
  <si>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</si>
  <si>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</si>
  <si>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</si>
  <si>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</si>
  <si>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</si>
  <si>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</si>
  <si>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</si>
  <si>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</si>
  <si>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</si>
  <si>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</si>
  <si>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</si>
  <si>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</si>
  <si>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</si>
  <si>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</si>
  <si>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</si>
  <si>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</si>
  <si>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</si>
  <si>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</si>
  <si>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</si>
  <si>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</si>
  <si>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</si>
  <si>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</si>
  <si>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</si>
  <si>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</si>
  <si>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</si>
  <si>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</si>
  <si>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</si>
  <si>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</si>
  <si>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</si>
  <si>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</si>
  <si>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</si>
  <si>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</si>
  <si>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</si>
  <si>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</si>
  <si>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</si>
  <si>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</si>
  <si>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</si>
  <si>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</si>
  <si>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</si>
  <si>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</si>
  <si>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</si>
  <si>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</si>
  <si>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</si>
  <si>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</si>
  <si>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</si>
  <si>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</si>
  <si>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</si>
  <si>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</si>
  <si>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</si>
  <si>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</si>
  <si>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</si>
  <si>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</si>
  <si>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</si>
  <si>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</si>
  <si>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</si>
  <si>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</si>
  <si>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</si>
  <si>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</si>
  <si>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</si>
  <si>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</si>
  <si>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</si>
  <si>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</si>
  <si>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</si>
  <si>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</si>
  <si>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</si>
  <si>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</si>
  <si>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</si>
  <si>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</si>
  <si>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</si>
  <si>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</si>
  <si>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</si>
  <si>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</si>
  <si>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</si>
  <si>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</si>
  <si>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</si>
  <si>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</si>
  <si>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</si>
  <si>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</si>
  <si>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</si>
  <si>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</si>
  <si>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</si>
  <si>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</si>
  <si>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</si>
  <si>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</si>
  <si>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</si>
  <si>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</si>
  <si>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</si>
  <si>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</si>
  <si>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</si>
  <si>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</si>
  <si>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</si>
  <si>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</si>
  <si>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</si>
  <si>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</si>
  <si>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</si>
  <si>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</si>
  <si>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</si>
  <si>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</si>
  <si>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</si>
  <si>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</si>
  <si>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</si>
  <si>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</si>
  <si>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</si>
  <si>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</si>
  <si>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</si>
  <si>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</si>
  <si>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</si>
  <si>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</si>
  <si>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</si>
  <si>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</si>
  <si>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</si>
  <si>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</si>
  <si>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</si>
  <si>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</si>
  <si>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</si>
  <si>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</si>
  <si>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</si>
  <si>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</si>
  <si>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</si>
  <si>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</si>
  <si>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</si>
  <si>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</si>
  <si>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</si>
  <si>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</si>
  <si>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</si>
  <si>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</si>
  <si>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</si>
  <si>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</si>
  <si>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</si>
  <si>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</si>
  <si>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</si>
  <si>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</si>
  <si>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</si>
  <si>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</si>
  <si>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</si>
  <si>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</si>
  <si>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</si>
  <si>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</si>
  <si>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</si>
  <si>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</si>
  <si>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</si>
  <si>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</si>
  <si>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</si>
  <si>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</si>
  <si>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</si>
  <si>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</si>
  <si>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</si>
  <si>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</si>
  <si>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</si>
  <si>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</si>
  <si>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</si>
  <si>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</si>
  <si>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</si>
  <si>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</si>
  <si>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</si>
  <si>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</si>
  <si>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</si>
  <si>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</si>
  <si>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</si>
  <si>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</si>
  <si>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</si>
  <si>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</si>
  <si>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</si>
  <si>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</si>
  <si>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</si>
  <si>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</si>
  <si>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</si>
  <si>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</si>
  <si>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</si>
  <si>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</si>
  <si>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</si>
  <si>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</si>
  <si>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</si>
  <si>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</si>
  <si>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</si>
  <si>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</si>
  <si>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</si>
  <si>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</si>
  <si>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</si>
  <si>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</si>
  <si>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</si>
  <si>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</si>
  <si>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</si>
  <si>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</si>
  <si>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</si>
  <si>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</si>
  <si>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</si>
  <si>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</si>
  <si>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</si>
  <si>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</si>
  <si>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</si>
  <si>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</si>
  <si>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</si>
  <si>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</si>
  <si>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</si>
  <si>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</si>
  <si>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</si>
  <si>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</si>
  <si>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</si>
  <si>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</si>
  <si>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</si>
  <si>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</si>
  <si>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</si>
  <si>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</si>
  <si>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</si>
  <si>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</si>
  <si>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</si>
  <si>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</si>
  <si>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</si>
  <si>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</si>
  <si>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</si>
  <si>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</si>
  <si>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</si>
  <si>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</si>
  <si>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</si>
  <si>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</si>
  <si>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</si>
  <si>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</si>
  <si>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</si>
  <si>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</si>
  <si>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</si>
  <si>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</si>
  <si>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</si>
  <si>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</si>
  <si>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</si>
  <si>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</si>
  <si>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</si>
  <si>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</si>
  <si>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</si>
  <si>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</si>
  <si>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</si>
  <si>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</si>
  <si>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</si>
  <si>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</si>
  <si>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</si>
  <si>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</si>
  <si>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</si>
  <si>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</si>
  <si>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</si>
  <si>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</si>
  <si>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</si>
  <si>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</si>
  <si>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</si>
  <si>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</si>
  <si>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</si>
  <si>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</si>
  <si>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</si>
  <si>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</si>
  <si>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</si>
  <si>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</si>
  <si>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</si>
  <si>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</si>
  <si>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</si>
  <si>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</si>
  <si>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</si>
  <si>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</si>
  <si>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</si>
  <si>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</si>
  <si>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</si>
  <si>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</si>
  <si>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</si>
  <si>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</si>
  <si>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</si>
  <si>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</si>
  <si>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</si>
  <si>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</si>
  <si>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</si>
  <si>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</si>
  <si>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</si>
  <si>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</si>
  <si>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</si>
  <si>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</si>
  <si>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</si>
  <si>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</si>
  <si>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</si>
  <si>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</si>
  <si>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</si>
  <si>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</si>
  <si>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</si>
  <si>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</si>
  <si>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</si>
  <si>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</si>
  <si>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</si>
  <si>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</si>
  <si>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</si>
  <si>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</si>
  <si>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</si>
  <si>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</si>
  <si>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</si>
  <si>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</si>
  <si>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</si>
  <si>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</si>
  <si>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</si>
  <si>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</si>
  <si>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</si>
  <si>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</si>
  <si>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</si>
  <si>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</si>
  <si>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</si>
  <si>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</si>
  <si>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</si>
  <si>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</si>
  <si>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</si>
  <si>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</si>
  <si>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</si>
  <si>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</si>
  <si>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</si>
  <si>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</si>
  <si>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</si>
  <si>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</si>
  <si>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</si>
  <si>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</si>
  <si>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</si>
  <si>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</si>
  <si>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</si>
  <si>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</si>
  <si>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</si>
  <si>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</si>
  <si>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</si>
  <si>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</si>
  <si>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</si>
  <si>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</si>
  <si>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</si>
  <si>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</si>
  <si>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</si>
  <si>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</si>
  <si>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</si>
  <si>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</si>
  <si>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</si>
  <si>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</si>
  <si>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</si>
  <si>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</si>
  <si>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</si>
  <si>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</si>
  <si>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</si>
  <si>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</si>
  <si>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</si>
  <si>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</si>
  <si>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</si>
  <si>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</si>
  <si>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</si>
  <si>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</si>
  <si>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</si>
  <si>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</si>
  <si>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</si>
  <si>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</si>
  <si>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</si>
  <si>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</si>
  <si>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</si>
  <si>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</si>
  <si>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</si>
  <si>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</si>
  <si>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</si>
  <si>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</si>
  <si>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</si>
  <si>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</si>
  <si>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</si>
  <si>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</si>
  <si>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</si>
  <si>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</si>
  <si>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</si>
  <si>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</si>
  <si>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</si>
  <si>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</si>
  <si>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</si>
  <si>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</si>
  <si>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</si>
  <si>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</si>
  <si>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</si>
  <si>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</si>
  <si>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</si>
  <si>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</si>
  <si>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</si>
  <si>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</si>
  <si>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</si>
  <si>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</si>
  <si>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</si>
  <si>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</si>
  <si>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</si>
  <si>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</si>
  <si>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</si>
  <si>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</si>
  <si>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</si>
  <si>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</si>
  <si>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</si>
  <si>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</si>
  <si>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</si>
  <si>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</si>
  <si>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</si>
  <si>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</si>
  <si>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</si>
  <si>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</si>
  <si>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</si>
  <si>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</si>
  <si>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</si>
  <si>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</si>
  <si>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</si>
  <si>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</si>
  <si>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</si>
  <si>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</si>
  <si>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</si>
  <si>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</si>
  <si>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</si>
  <si>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</si>
  <si>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</si>
  <si>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</si>
  <si>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</si>
  <si>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</si>
  <si>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</si>
  <si>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</si>
  <si>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</si>
  <si>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</si>
  <si>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</si>
  <si>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</si>
  <si>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</si>
  <si>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</si>
  <si>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</si>
  <si>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</si>
  <si>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</si>
  <si>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</si>
  <si>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</si>
  <si>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</si>
  <si>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</si>
  <si>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</si>
  <si>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</si>
  <si>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</si>
  <si>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</si>
  <si>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</si>
  <si>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</si>
  <si>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</si>
  <si>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</si>
  <si>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</si>
  <si>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</si>
  <si>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</si>
  <si>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</si>
  <si>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</si>
  <si>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</si>
  <si>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</si>
  <si>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</si>
  <si>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</si>
  <si>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</si>
  <si>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</si>
  <si>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</si>
  <si>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</si>
  <si>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</si>
  <si>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</si>
  <si>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</si>
  <si>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</si>
  <si>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</si>
  <si>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</si>
  <si>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</si>
  <si>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</si>
  <si>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</si>
  <si>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</si>
  <si>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</si>
  <si>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</si>
  <si>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</si>
  <si>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</si>
  <si>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</si>
  <si>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</si>
  <si>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</si>
  <si>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</si>
  <si>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</si>
  <si>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</si>
  <si>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</si>
  <si>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</si>
  <si>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</si>
  <si>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</si>
  <si>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</si>
  <si>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</si>
  <si>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</si>
  <si>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</si>
  <si>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</si>
  <si>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</si>
  <si>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</si>
  <si>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</si>
  <si>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</si>
  <si>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</si>
  <si>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</si>
  <si>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</si>
  <si>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</si>
  <si>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</si>
  <si>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</si>
  <si>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</si>
  <si>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</si>
  <si>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</si>
  <si>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</si>
  <si>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</si>
  <si>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</si>
  <si>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</si>
  <si>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</si>
  <si>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</si>
  <si>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</si>
  <si>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</si>
  <si>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</si>
  <si>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</si>
  <si>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</si>
  <si>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</si>
  <si>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</si>
  <si>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</si>
  <si>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</si>
  <si>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</si>
  <si>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</si>
  <si>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</si>
  <si>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</si>
  <si>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</si>
  <si>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</si>
  <si>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</si>
  <si>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</si>
  <si>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</si>
  <si>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</si>
  <si>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</si>
  <si>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</si>
  <si>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</si>
  <si>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</si>
  <si>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</si>
  <si>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</si>
  <si>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</si>
  <si>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</si>
  <si>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</si>
  <si>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</si>
  <si>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</si>
  <si>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</si>
  <si>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</si>
  <si>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</si>
  <si>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</si>
  <si>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</si>
  <si>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</si>
  <si>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</si>
  <si>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</si>
  <si>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</si>
  <si>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</si>
  <si>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</si>
  <si>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</si>
  <si>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</si>
  <si>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</si>
  <si>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</si>
  <si>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</si>
  <si>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</si>
  <si>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</si>
  <si>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</si>
  <si>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</si>
  <si>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</si>
  <si>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</si>
  <si>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</si>
  <si>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</si>
  <si>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</si>
  <si>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</si>
  <si>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</si>
  <si>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</si>
  <si>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</si>
  <si>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</si>
  <si>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</si>
  <si>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</si>
  <si>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</si>
  <si>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</si>
  <si>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</si>
  <si>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</si>
  <si>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</si>
  <si>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</si>
  <si>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</si>
  <si>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</si>
  <si>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</si>
  <si>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</si>
  <si>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</si>
  <si>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</si>
  <si>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</si>
  <si>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</si>
  <si>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</si>
  <si>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</si>
  <si>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</si>
  <si>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</si>
  <si>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</si>
  <si>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</si>
  <si>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</si>
  <si>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</si>
  <si>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</si>
  <si>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</si>
  <si>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</si>
  <si>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</si>
  <si>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</si>
  <si>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</si>
  <si>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</si>
  <si>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</si>
  <si>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</si>
  <si>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</si>
  <si>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</si>
  <si>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</si>
  <si>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</si>
  <si>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</si>
  <si>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</si>
  <si>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</si>
  <si>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</si>
  <si>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</si>
  <si>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</si>
  <si>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</si>
  <si>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</si>
  <si>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</si>
  <si>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</si>
  <si>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</si>
  <si>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</si>
  <si>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</si>
  <si>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</si>
  <si>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</si>
  <si>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</si>
  <si>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</si>
  <si>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</si>
  <si>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</si>
  <si>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</si>
  <si>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</si>
  <si>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</si>
  <si>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</si>
  <si>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</si>
  <si>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</si>
  <si>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</si>
  <si>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</si>
  <si>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</si>
  <si>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</si>
  <si>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</si>
  <si>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</si>
  <si>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</si>
  <si>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</si>
  <si>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</si>
  <si>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</si>
  <si>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</si>
  <si>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</si>
  <si>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</si>
  <si>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</si>
  <si>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</si>
  <si>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</si>
  <si>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</si>
  <si>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</si>
  <si>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</si>
  <si>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</si>
  <si>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</si>
  <si>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</si>
  <si>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</si>
  <si>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</si>
  <si>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</si>
  <si>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</si>
  <si>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</si>
  <si>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</si>
  <si>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</si>
  <si>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</si>
  <si>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</si>
  <si>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</si>
  <si>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</si>
  <si>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</si>
  <si>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</si>
  <si>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</si>
  <si>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</si>
  <si>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</si>
  <si>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</si>
  <si>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</si>
  <si>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</si>
  <si>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</si>
  <si>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</si>
  <si>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</si>
  <si>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</si>
  <si>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</si>
  <si>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</si>
  <si>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</si>
  <si>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</si>
  <si>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</si>
  <si>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</si>
  <si>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</si>
  <si>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</si>
  <si>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</si>
  <si>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</si>
  <si>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</si>
  <si>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</si>
  <si>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</si>
  <si>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</si>
  <si>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</si>
  <si>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</si>
  <si>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</si>
  <si>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</si>
  <si>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</si>
  <si>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</si>
  <si>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</si>
  <si>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</si>
  <si>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</si>
  <si>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</si>
  <si>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</si>
  <si>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</si>
  <si>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</si>
  <si>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</si>
  <si>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</si>
  <si>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</si>
  <si>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</si>
  <si>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</si>
  <si>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</si>
  <si>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</si>
  <si>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</si>
  <si>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</si>
  <si>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</si>
  <si>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</si>
  <si>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</si>
  <si>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</si>
  <si>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</si>
  <si>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</si>
  <si>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</si>
  <si>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</si>
  <si>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</si>
  <si>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</si>
  <si>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</si>
  <si>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</si>
  <si>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</si>
  <si>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</si>
  <si>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</si>
  <si>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</si>
  <si>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</si>
  <si>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</si>
  <si>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</si>
  <si>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</si>
  <si>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</si>
  <si>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</si>
  <si>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</si>
  <si>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</si>
  <si>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</si>
  <si>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</si>
  <si>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</si>
  <si>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</si>
  <si>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</si>
  <si>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</si>
  <si>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</si>
  <si>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</si>
  <si>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</si>
  <si>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</si>
  <si>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</si>
  <si>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</si>
  <si>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</si>
  <si>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</si>
  <si>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</si>
  <si>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</si>
  <si>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</si>
  <si>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</si>
  <si>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</si>
  <si>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</si>
  <si>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</si>
  <si>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</si>
  <si>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</si>
  <si>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</si>
  <si>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</si>
  <si>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</si>
  <si>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</si>
  <si>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</si>
  <si>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</si>
  <si>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</si>
  <si>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</si>
  <si>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</si>
  <si>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</si>
  <si>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</si>
  <si>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</si>
  <si>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</si>
  <si>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</si>
  <si>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</si>
  <si>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</si>
  <si>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</si>
  <si>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</si>
  <si>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</si>
  <si>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</si>
  <si>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</si>
  <si>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</si>
  <si>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</si>
  <si>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</si>
  <si>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</si>
  <si>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</si>
  <si>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</si>
  <si>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</si>
  <si>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</si>
  <si>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</si>
  <si>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</si>
  <si>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</si>
  <si>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</si>
  <si>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</si>
  <si>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</si>
  <si>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</si>
  <si>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</si>
  <si>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</si>
  <si>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</si>
  <si>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</si>
  <si>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</si>
  <si>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</si>
  <si>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</si>
  <si>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</si>
  <si>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</si>
  <si>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</si>
  <si>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</si>
  <si>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</si>
  <si>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</si>
  <si>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</si>
  <si>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</si>
  <si>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</si>
  <si>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</si>
  <si>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</si>
  <si>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</si>
  <si>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</si>
  <si>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</si>
  <si>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</si>
  <si>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</si>
  <si>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</si>
  <si>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</si>
  <si>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</si>
  <si>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</si>
  <si>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</si>
  <si>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</si>
  <si>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</si>
  <si>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</si>
  <si>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</si>
  <si>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</si>
  <si>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</si>
  <si>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</si>
  <si>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</si>
  <si>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</si>
  <si>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</si>
  <si>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</si>
  <si>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</si>
  <si>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</si>
  <si>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</si>
  <si>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</si>
  <si>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</si>
  <si>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</si>
  <si>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</si>
  <si>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</si>
  <si>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</si>
  <si>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</si>
  <si>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</si>
  <si>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</si>
  <si>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</si>
  <si>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</si>
  <si>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</si>
  <si>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</si>
  <si>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</si>
  <si>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</si>
  <si>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</si>
  <si>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</si>
  <si>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</si>
  <si>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</si>
  <si>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</si>
  <si>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</si>
  <si>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</si>
  <si>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</si>
  <si>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</si>
  <si>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</si>
  <si>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</si>
  <si>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</si>
  <si>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</si>
  <si>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</si>
  <si>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</si>
  <si>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</si>
  <si>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</si>
  <si>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</si>
  <si>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</si>
  <si>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</si>
  <si>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</si>
  <si>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</si>
  <si>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</si>
  <si>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</si>
  <si>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</si>
  <si>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</si>
  <si>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</si>
  <si>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</si>
  <si>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</si>
  <si>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</si>
  <si>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</si>
  <si>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</si>
  <si>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</si>
  <si>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</si>
  <si>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</si>
  <si>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</si>
  <si>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</si>
  <si>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</si>
  <si>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</si>
  <si>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</si>
  <si>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</si>
  <si>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</si>
  <si>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</si>
  <si>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</si>
  <si>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</si>
  <si>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</si>
  <si>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</si>
  <si>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</si>
  <si>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</si>
  <si>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</si>
  <si>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</si>
  <si>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</si>
  <si>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</si>
  <si>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</si>
  <si>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</si>
  <si>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</si>
  <si>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</si>
  <si>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</si>
  <si>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</si>
  <si>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</si>
  <si>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</si>
  <si>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</si>
  <si>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</si>
  <si>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</si>
  <si>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</si>
  <si>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</si>
  <si>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</si>
  <si>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</si>
  <si>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</si>
  <si>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</si>
  <si>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</si>
  <si>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</si>
  <si>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</si>
  <si>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</si>
  <si>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</si>
  <si>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</si>
  <si>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</si>
  <si>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</si>
  <si>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</si>
  <si>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</si>
  <si>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</si>
  <si>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</si>
  <si>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</si>
  <si>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</si>
  <si>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</si>
  <si>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</si>
  <si>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</si>
  <si>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</si>
  <si>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</si>
  <si>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</si>
  <si>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</si>
  <si>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</si>
  <si>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</si>
  <si>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</si>
  <si>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</si>
  <si>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</si>
  <si>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</si>
  <si>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</si>
  <si>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</si>
  <si>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</si>
  <si>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</si>
  <si>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</si>
  <si>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</si>
  <si>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</si>
  <si>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</si>
  <si>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</si>
  <si>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</si>
  <si>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</si>
  <si>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</si>
  <si>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</si>
  <si>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</si>
  <si>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</si>
  <si>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</si>
  <si>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</si>
  <si>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</si>
  <si>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</si>
  <si>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</si>
  <si>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</si>
  <si>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</si>
  <si>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</si>
  <si>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</si>
  <si>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</si>
  <si>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</si>
  <si>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</si>
  <si>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</si>
  <si>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</si>
  <si>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</si>
  <si>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</si>
  <si>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</si>
  <si>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</si>
  <si>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</si>
  <si>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</si>
  <si>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</si>
  <si>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</si>
  <si>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</si>
  <si>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</si>
  <si>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</si>
  <si>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</si>
  <si>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</si>
  <si>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</si>
  <si>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</si>
  <si>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</si>
  <si>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</si>
  <si>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</si>
  <si>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</si>
  <si>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</si>
  <si>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</si>
  <si>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</si>
  <si>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</si>
  <si>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</si>
  <si>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</si>
  <si>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</si>
  <si>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</si>
  <si>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</si>
  <si>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</si>
  <si>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</si>
  <si>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</si>
  <si>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</si>
  <si>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</si>
  <si>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</si>
  <si>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</si>
  <si>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</si>
  <si>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</si>
  <si>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</si>
  <si>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</si>
  <si>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</si>
  <si>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</si>
  <si>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</si>
  <si>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</si>
  <si>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</si>
  <si>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</si>
  <si>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</si>
  <si>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</si>
  <si>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</si>
  <si>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</si>
  <si>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</si>
  <si>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</si>
  <si>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</si>
  <si>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</si>
  <si>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</si>
  <si>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</si>
  <si>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</si>
  <si>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</si>
  <si>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</si>
  <si>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</si>
  <si>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</si>
  <si>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</si>
  <si>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</si>
  <si>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</si>
  <si>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</si>
  <si>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</si>
  <si>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</si>
  <si>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</si>
  <si>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</si>
  <si>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</si>
  <si>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</si>
  <si>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</si>
  <si>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</si>
  <si>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</si>
  <si>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</si>
  <si>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</si>
  <si>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</si>
  <si>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</si>
  <si>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</si>
  <si>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</si>
  <si>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</si>
  <si>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</si>
  <si>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</si>
  <si>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</si>
  <si>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</si>
  <si>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</si>
  <si>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</si>
  <si>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</si>
  <si>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</si>
  <si>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</si>
  <si>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</si>
  <si>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</si>
  <si>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</si>
  <si>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</si>
  <si>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</si>
  <si>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</si>
  <si>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</si>
  <si>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</si>
  <si>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</si>
  <si>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</si>
  <si>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</si>
  <si>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</si>
  <si>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</si>
  <si>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</si>
  <si>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</si>
  <si>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</si>
  <si>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</si>
  <si>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</si>
  <si>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</si>
  <si>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</si>
  <si>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</si>
  <si>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</si>
  <si>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</si>
  <si>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</si>
  <si>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</si>
  <si>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</si>
  <si>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</si>
  <si>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</si>
  <si>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</si>
  <si>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</si>
  <si>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</si>
  <si>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</si>
  <si>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</si>
  <si>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</si>
  <si>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</si>
  <si>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</si>
  <si>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</si>
  <si>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</si>
  <si>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</si>
  <si>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</si>
  <si>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</si>
  <si>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</si>
  <si>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</si>
  <si>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</si>
  <si>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</si>
  <si>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</si>
  <si>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</si>
  <si>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</si>
  <si>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</si>
  <si>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</si>
  <si>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</si>
  <si>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</si>
  <si>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</si>
  <si>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</si>
  <si>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</si>
  <si>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</si>
  <si>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</si>
  <si>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</si>
  <si>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</si>
  <si>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</si>
  <si>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</si>
  <si>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</si>
  <si>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</si>
  <si>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</si>
  <si>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</si>
  <si>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</si>
  <si>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</si>
  <si>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</si>
  <si>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</si>
  <si>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</si>
  <si>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</si>
  <si>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</si>
  <si>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</si>
  <si>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</si>
  <si>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</si>
  <si>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</si>
  <si>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</si>
  <si>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</si>
  <si>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</si>
  <si>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</si>
  <si>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</si>
  <si>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</si>
  <si>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</si>
  <si>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</si>
  <si>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</si>
  <si>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</si>
  <si>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</si>
  <si>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</si>
  <si>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</si>
  <si>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</si>
  <si>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</si>
  <si>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</si>
  <si>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</si>
  <si>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</si>
  <si>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</si>
  <si>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</si>
  <si>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</si>
  <si>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</si>
  <si>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</si>
  <si>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</si>
  <si>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</si>
  <si>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</si>
  <si>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</si>
  <si>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</si>
  <si>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</si>
  <si>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</si>
  <si>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</si>
  <si>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</si>
  <si>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</si>
  <si>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</si>
  <si>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</si>
  <si>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</si>
  <si>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</si>
  <si>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</si>
  <si>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</si>
  <si>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</si>
  <si>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</si>
  <si>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</si>
  <si>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</si>
  <si>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</si>
  <si>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</si>
  <si>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</si>
  <si>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</si>
  <si>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</si>
  <si>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</si>
  <si>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</si>
  <si>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</si>
  <si>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</si>
  <si>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</si>
  <si>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</si>
  <si>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</si>
  <si>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</si>
  <si>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</si>
  <si>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</si>
  <si>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</si>
  <si>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</si>
  <si>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</si>
  <si>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</si>
  <si>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</si>
  <si>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</si>
  <si>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</si>
  <si>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</si>
  <si>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</si>
  <si>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</si>
  <si>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</si>
  <si>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</si>
  <si>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</si>
  <si>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</si>
  <si>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</si>
  <si>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</si>
  <si>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</si>
  <si>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</si>
  <si>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</si>
  <si>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</si>
  <si>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</si>
  <si>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</si>
  <si>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</si>
  <si>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</si>
  <si>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</si>
  <si>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</si>
  <si>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</si>
  <si>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</si>
  <si>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</si>
  <si>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</si>
  <si>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</si>
  <si>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</si>
  <si>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</si>
  <si>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</si>
  <si>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</si>
  <si>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</si>
  <si>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</si>
  <si>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</si>
  <si>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</si>
  <si>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</si>
  <si>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</si>
  <si>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</si>
  <si>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</si>
  <si>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</si>
  <si>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</si>
  <si>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</si>
  <si>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</si>
  <si>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</si>
  <si>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</si>
  <si>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</si>
  <si>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</si>
  <si>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</si>
  <si>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</si>
  <si>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</si>
  <si>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</si>
  <si>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</si>
  <si>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</si>
  <si>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</si>
  <si>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</si>
  <si>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</si>
  <si>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</si>
  <si>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</si>
  <si>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</si>
  <si>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</si>
  <si>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</si>
  <si>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</si>
  <si>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</si>
  <si>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</si>
  <si>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</si>
  <si>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</si>
  <si>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</si>
  <si>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</si>
  <si>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</si>
  <si>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</si>
  <si>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</si>
  <si>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</si>
  <si>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</si>
  <si>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</si>
  <si>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</si>
  <si>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</si>
  <si>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</si>
  <si>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</si>
  <si>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</si>
  <si>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</si>
  <si>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</si>
  <si>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</si>
  <si>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</si>
  <si>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</si>
  <si>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</si>
  <si>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</si>
  <si>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</si>
  <si>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</si>
  <si>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</si>
  <si>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</si>
  <si>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</si>
  <si>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</si>
  <si>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</si>
  <si>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</si>
  <si>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</si>
  <si>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</si>
  <si>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</si>
  <si>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</si>
  <si>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</si>
  <si>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</si>
  <si>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</si>
  <si>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</si>
  <si>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</si>
  <si>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</si>
  <si>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</si>
  <si>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</si>
  <si>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</si>
  <si>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</si>
  <si>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</si>
  <si>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</si>
  <si>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</si>
  <si>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</si>
  <si>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</si>
  <si>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</si>
  <si>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</si>
  <si>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</si>
  <si>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</si>
  <si>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</si>
  <si>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</si>
  <si>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</si>
  <si>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</si>
  <si>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</si>
  <si>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</si>
  <si>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</si>
  <si>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</si>
  <si>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</si>
  <si>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</si>
  <si>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</si>
  <si>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</si>
  <si>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</si>
  <si>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</si>
  <si>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</si>
  <si>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</si>
  <si>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</si>
  <si>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</si>
  <si>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</si>
  <si>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</si>
  <si>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</si>
  <si>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</si>
  <si>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</si>
  <si>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</si>
  <si>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</si>
  <si>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</si>
  <si>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</si>
  <si>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</si>
  <si>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</si>
  <si>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</si>
  <si>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</si>
  <si>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</si>
  <si>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</si>
  <si>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</si>
  <si>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</si>
  <si>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</si>
  <si>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</si>
  <si>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</si>
  <si>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</si>
  <si>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</si>
  <si>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</si>
  <si>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</si>
  <si>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</si>
  <si>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</si>
  <si>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</si>
  <si>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</si>
  <si>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</si>
  <si>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</si>
  <si>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</si>
  <si>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</si>
  <si>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</si>
  <si>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</si>
  <si>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</si>
  <si>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</si>
  <si>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</si>
  <si>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</si>
  <si>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</si>
  <si>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</si>
  <si>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</si>
  <si>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</si>
  <si>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</si>
  <si>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</si>
  <si>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</si>
  <si>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</si>
  <si>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</si>
  <si>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</si>
  <si>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</si>
  <si>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</si>
  <si>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</si>
  <si>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</si>
  <si>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</si>
  <si>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</si>
  <si>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</si>
  <si>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</si>
  <si>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</si>
  <si>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</si>
  <si>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</si>
  <si>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</si>
  <si>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</si>
  <si>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</si>
  <si>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</si>
  <si>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</si>
  <si>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</si>
  <si>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</si>
  <si>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</si>
  <si>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</si>
  <si>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</si>
  <si>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</si>
  <si>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</si>
  <si>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</si>
  <si>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</si>
  <si>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</si>
  <si>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</si>
  <si>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</si>
  <si>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</si>
  <si>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</si>
  <si>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</si>
  <si>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</si>
  <si>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</si>
  <si>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</si>
  <si>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</si>
  <si>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</si>
  <si>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</si>
  <si>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</si>
  <si>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</si>
  <si>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</si>
  <si>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</si>
  <si>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</si>
  <si>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</si>
  <si>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</si>
  <si>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</si>
  <si>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</si>
  <si>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</si>
  <si>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</si>
  <si>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</si>
  <si>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</si>
  <si>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</si>
  <si>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</si>
  <si>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</si>
  <si>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</si>
  <si>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</si>
  <si>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</si>
  <si>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</si>
  <si>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</si>
  <si>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</si>
  <si>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</si>
  <si>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</si>
  <si>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</si>
  <si>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</si>
  <si>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</si>
  <si>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</si>
  <si>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</si>
  <si>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</si>
  <si>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</si>
  <si>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</si>
  <si>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</si>
  <si>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</si>
  <si>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</si>
  <si>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</si>
  <si>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</si>
  <si>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</si>
  <si>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</si>
  <si>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</si>
  <si>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</si>
  <si>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</si>
  <si>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</si>
  <si>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</si>
  <si>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</si>
  <si>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</si>
  <si>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</si>
  <si>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</si>
  <si>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</si>
  <si>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</si>
  <si>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</si>
  <si>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</si>
  <si>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</si>
  <si>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</si>
  <si>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</si>
  <si>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</si>
  <si>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</si>
  <si>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</si>
  <si>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</si>
  <si>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</si>
  <si>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</si>
  <si>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</si>
  <si>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</si>
  <si>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</si>
  <si>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</si>
  <si>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</si>
  <si>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</si>
  <si>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</si>
  <si>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</si>
  <si>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</si>
  <si>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</si>
  <si>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</si>
  <si>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</si>
  <si>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</si>
  <si>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</si>
  <si>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</si>
  <si>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</si>
  <si>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</si>
  <si>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</si>
  <si>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</si>
  <si>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</si>
  <si>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</si>
  <si>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</si>
  <si>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</si>
  <si>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</si>
  <si>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</si>
  <si>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</si>
  <si>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</si>
  <si>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</si>
  <si>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</si>
  <si>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</si>
  <si>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</si>
  <si>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</si>
  <si>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</si>
  <si>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</si>
  <si>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</si>
  <si>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</si>
  <si>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</si>
  <si>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</si>
  <si>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</si>
  <si>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</si>
  <si>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</si>
  <si>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</si>
  <si>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</si>
  <si>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</si>
  <si>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</si>
  <si>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</si>
  <si>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</si>
  <si>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</si>
  <si>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</si>
  <si>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</si>
  <si>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</si>
  <si>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</si>
  <si>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</si>
  <si>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</si>
  <si>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</si>
  <si>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</si>
  <si>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</si>
  <si>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</si>
  <si>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</si>
  <si>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</si>
  <si>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</si>
  <si>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</si>
  <si>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</si>
  <si>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</si>
  <si>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</si>
  <si>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</si>
  <si>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</si>
  <si>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</si>
  <si>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</si>
  <si>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</si>
  <si>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</si>
  <si>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</si>
  <si>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</si>
  <si>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</si>
  <si>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</si>
  <si>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</si>
  <si>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</si>
  <si>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</si>
  <si>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</si>
  <si>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</si>
  <si>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</si>
  <si>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</si>
  <si>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</si>
  <si>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</si>
  <si>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</si>
  <si>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</si>
  <si>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</si>
  <si>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</si>
  <si>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</si>
  <si>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</si>
  <si>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</si>
  <si>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</si>
  <si>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</si>
  <si>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</si>
  <si>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</si>
  <si>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</si>
  <si>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</si>
  <si>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</si>
  <si>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</si>
  <si>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</si>
  <si>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</si>
  <si>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</si>
  <si>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</si>
  <si>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</si>
  <si>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</si>
  <si>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</si>
  <si>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</si>
  <si>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</si>
  <si>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</si>
  <si>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</si>
  <si>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</si>
  <si>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</si>
  <si>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</si>
  <si>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</si>
  <si>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</si>
  <si>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</si>
  <si>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</si>
  <si>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</si>
  <si>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</si>
  <si>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</si>
  <si>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</si>
  <si>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</si>
  <si>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</si>
  <si>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</si>
  <si>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</si>
  <si>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</si>
  <si>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</si>
  <si>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</si>
  <si>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</si>
  <si>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</si>
  <si>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</si>
  <si>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</si>
  <si>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</si>
  <si>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</si>
  <si>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</si>
  <si>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</si>
  <si>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</si>
  <si>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</si>
  <si>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</si>
  <si>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</si>
  <si>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</si>
  <si>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</si>
  <si>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</si>
  <si>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</si>
  <si>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</si>
  <si>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</si>
  <si>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</si>
  <si>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</si>
  <si>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</si>
  <si>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</si>
  <si>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</si>
  <si>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</si>
  <si>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</si>
  <si>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</si>
  <si>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</si>
  <si>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</si>
  <si>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</si>
  <si>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</si>
  <si>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</si>
  <si>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</si>
  <si>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</si>
  <si>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</si>
  <si>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</si>
  <si>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</si>
  <si>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</si>
  <si>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</si>
  <si>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</si>
  <si>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</si>
  <si>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</si>
  <si>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</si>
  <si>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</si>
  <si>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</si>
  <si>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</si>
  <si>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</si>
  <si>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</si>
  <si>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</si>
  <si>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</si>
  <si>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</si>
  <si>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</si>
  <si>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</si>
  <si>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</si>
  <si>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</si>
  <si>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</si>
  <si>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</si>
  <si>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</si>
  <si>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</si>
  <si>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</si>
  <si>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</si>
  <si>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</si>
  <si>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</si>
  <si>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</si>
  <si>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</si>
  <si>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</si>
  <si>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</si>
  <si>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</si>
  <si>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</si>
  <si>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</si>
  <si>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</si>
  <si>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</si>
  <si>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</si>
  <si>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</si>
  <si>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</si>
  <si>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</si>
  <si>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</si>
  <si>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</si>
  <si>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</si>
  <si>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</si>
  <si>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</si>
  <si>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</si>
  <si>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</si>
  <si>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</si>
  <si>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</si>
  <si>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</si>
  <si>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</si>
  <si>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</si>
  <si>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</si>
  <si>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</si>
  <si>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</si>
  <si>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</si>
  <si>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</si>
  <si>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</si>
  <si>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</si>
  <si>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</si>
  <si>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</si>
  <si>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</si>
  <si>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</si>
  <si>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</si>
  <si>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</si>
  <si>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</si>
  <si>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</si>
  <si>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</si>
  <si>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</si>
  <si>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</si>
  <si>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</si>
  <si>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</si>
  <si>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</si>
  <si>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</si>
  <si>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</si>
  <si>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</si>
  <si>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</si>
  <si>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</si>
  <si>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</si>
  <si>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</si>
  <si>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</si>
  <si>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</si>
  <si>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</si>
  <si>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</si>
  <si>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</si>
  <si>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</si>
  <si>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</si>
  <si>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</si>
  <si>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</si>
  <si>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</si>
  <si>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</si>
  <si>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</si>
  <si>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</si>
  <si>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</si>
  <si>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</si>
  <si>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</si>
  <si>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</si>
  <si>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</si>
  <si>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</si>
  <si>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</si>
  <si>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</si>
  <si>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</si>
  <si>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</si>
  <si>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</si>
  <si>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</si>
  <si>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</si>
  <si>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</si>
  <si>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</si>
  <si>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</si>
  <si>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</si>
  <si>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</si>
  <si>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</si>
  <si>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</si>
  <si>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</si>
  <si>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</si>
  <si>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</si>
  <si>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</si>
  <si>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</si>
  <si>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</si>
  <si>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</si>
  <si>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</si>
  <si>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</si>
  <si>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</si>
  <si>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</si>
  <si>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</si>
  <si>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</si>
  <si>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</si>
  <si>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</si>
  <si>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</si>
  <si>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</si>
  <si>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</si>
  <si>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</si>
  <si>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</si>
  <si>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</si>
  <si>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</si>
  <si>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</si>
  <si>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</si>
  <si>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</si>
  <si>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</si>
  <si>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</si>
  <si>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</si>
  <si>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</si>
  <si>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</si>
  <si>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</si>
  <si>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</si>
  <si>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</si>
  <si>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</si>
  <si>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</si>
  <si>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</si>
  <si>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</si>
  <si>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</si>
  <si>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</si>
  <si>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</si>
  <si>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</si>
  <si>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</si>
  <si>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</si>
  <si>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</si>
  <si>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</si>
  <si>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</si>
  <si>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</si>
  <si>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</si>
  <si>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</si>
  <si>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</si>
  <si>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</si>
  <si>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</si>
  <si>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</si>
  <si>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</si>
  <si>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</si>
  <si>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</si>
  <si>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</si>
  <si>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</si>
  <si>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</si>
  <si>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</si>
  <si>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</si>
  <si>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</si>
  <si>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</si>
  <si>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</si>
  <si>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</si>
  <si>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</si>
  <si>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</si>
  <si>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</si>
  <si>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</si>
  <si>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</si>
  <si>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</si>
  <si>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</si>
  <si>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</si>
  <si>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</si>
  <si>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</si>
  <si>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</si>
  <si>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</si>
  <si>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</si>
  <si>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</si>
  <si>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</si>
  <si>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</si>
  <si>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</si>
  <si>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</si>
  <si>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</si>
  <si>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</si>
  <si>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</si>
  <si>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</si>
  <si>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</si>
  <si>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</si>
  <si>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</si>
  <si>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</si>
  <si>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</si>
  <si>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</si>
  <si>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</si>
  <si>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</si>
  <si>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</si>
  <si>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</si>
  <si>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</si>
  <si>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</si>
  <si>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</si>
  <si>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</si>
  <si>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</si>
  <si>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</si>
  <si>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</si>
  <si>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</si>
  <si>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</si>
  <si>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</si>
  <si>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</si>
  <si>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</si>
  <si>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</si>
  <si>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</si>
  <si>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</si>
  <si>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</si>
  <si>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</si>
  <si>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</si>
  <si>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</si>
  <si>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</si>
  <si>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</si>
  <si>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</si>
  <si>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</si>
  <si>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</si>
  <si>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</si>
  <si>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</si>
  <si>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</si>
  <si>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</si>
  <si>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</si>
  <si>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</si>
  <si>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</si>
  <si>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</si>
  <si>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</si>
  <si>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</si>
  <si>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</si>
  <si>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</si>
  <si>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</si>
  <si>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</si>
  <si>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</si>
  <si>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</si>
  <si>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</si>
  <si>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</si>
  <si>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</si>
  <si>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</si>
  <si>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</si>
  <si>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</si>
  <si>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</si>
  <si>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</si>
  <si>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</si>
  <si>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</si>
  <si>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</si>
  <si>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</si>
  <si>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</si>
  <si>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</si>
  <si>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</si>
  <si>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</si>
  <si>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</si>
  <si>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</si>
  <si>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</si>
  <si>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</si>
  <si>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</si>
  <si>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</si>
  <si>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</si>
  <si>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</si>
  <si>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</si>
  <si>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</si>
  <si>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</si>
  <si>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</si>
  <si>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</si>
  <si>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</si>
  <si>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</si>
  <si>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</si>
  <si>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</si>
  <si>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</si>
  <si>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</si>
  <si>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</si>
  <si>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</si>
  <si>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</si>
  <si>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</si>
  <si>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</si>
  <si>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</si>
  <si>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</si>
  <si>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</si>
  <si>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</si>
  <si>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</si>
  <si>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</si>
  <si>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</si>
  <si>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</si>
  <si>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</si>
  <si>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</si>
  <si>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</si>
  <si>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</si>
  <si>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</si>
  <si>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</si>
  <si>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</si>
  <si>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</si>
  <si>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</si>
  <si>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</si>
  <si>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</si>
  <si>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</si>
  <si>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</si>
  <si>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</si>
  <si>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</si>
  <si>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</si>
  <si>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</si>
  <si>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</si>
  <si>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</si>
  <si>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</si>
  <si>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</si>
  <si>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</si>
  <si>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</si>
  <si>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</si>
  <si>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</si>
  <si>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</si>
  <si>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</si>
  <si>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</si>
  <si>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</si>
  <si>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</si>
  <si>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</si>
  <si>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</si>
  <si>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</si>
  <si>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</si>
  <si>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</si>
  <si>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</si>
  <si>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</si>
  <si>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</si>
  <si>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</si>
  <si>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</si>
  <si>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</si>
  <si>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</si>
  <si>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</si>
  <si>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</si>
  <si>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</si>
  <si>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</si>
  <si>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</si>
  <si>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</si>
  <si>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</si>
  <si>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</si>
  <si>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</si>
  <si>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</si>
  <si>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</si>
  <si>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</si>
  <si>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</si>
  <si>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</si>
  <si>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</si>
  <si>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</si>
  <si>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</si>
  <si>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</si>
  <si>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</si>
  <si>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</si>
  <si>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</si>
  <si>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</si>
  <si>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</si>
  <si>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</si>
  <si>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</si>
  <si>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</si>
  <si>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</si>
  <si>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</si>
  <si>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</si>
  <si>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</si>
  <si>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</si>
  <si>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</si>
  <si>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</si>
  <si>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</si>
  <si>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</si>
  <si>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</si>
  <si>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</si>
  <si>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</si>
  <si>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</si>
  <si>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</si>
  <si>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</si>
  <si>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</si>
  <si>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</si>
  <si>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</si>
  <si>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</si>
  <si>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</si>
  <si>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</si>
  <si>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</si>
  <si>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</si>
  <si>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</si>
  <si>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</si>
  <si>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</si>
  <si>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</si>
  <si>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</si>
  <si>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</si>
  <si>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</si>
  <si>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</si>
  <si>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</si>
  <si>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</si>
  <si>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</si>
  <si>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</si>
  <si>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</si>
  <si>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</si>
  <si>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</si>
  <si>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</si>
  <si>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</si>
  <si>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</si>
  <si>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</si>
  <si>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</si>
  <si>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</si>
  <si>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</si>
  <si>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</si>
  <si>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</si>
  <si>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</si>
  <si>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</si>
  <si>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</si>
  <si>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</si>
  <si>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</si>
  <si>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</si>
  <si>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</si>
  <si>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</si>
  <si>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</si>
  <si>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</si>
  <si>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</si>
  <si>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</si>
  <si>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</si>
  <si>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</si>
  <si>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</si>
  <si>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</si>
  <si>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</si>
  <si>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</si>
  <si>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</si>
  <si>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</si>
  <si>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</si>
  <si>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</si>
  <si>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</si>
  <si>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</si>
  <si>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</si>
  <si>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</si>
  <si>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</si>
  <si>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</si>
  <si>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</si>
  <si>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</si>
  <si>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</si>
  <si>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</si>
  <si>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</si>
  <si>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</si>
  <si>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</si>
  <si>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</si>
  <si>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</si>
  <si>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</si>
  <si>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</si>
  <si>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</si>
  <si>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</si>
  <si>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</si>
  <si>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</si>
  <si>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</si>
  <si>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</si>
  <si>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</si>
  <si>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</si>
  <si>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</si>
  <si>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</si>
  <si>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</si>
  <si>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</si>
  <si>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</si>
  <si>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</si>
  <si>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</si>
  <si>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</si>
  <si>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</si>
  <si>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</si>
  <si>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</si>
  <si>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</si>
  <si>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</si>
  <si>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</si>
  <si>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</si>
  <si>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</si>
  <si>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</si>
  <si>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</si>
  <si>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</si>
  <si>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</si>
  <si>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</si>
  <si>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</si>
  <si>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</si>
  <si>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</si>
  <si>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</si>
  <si>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</si>
  <si>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</si>
  <si>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</si>
  <si>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</si>
  <si>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</si>
  <si>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</si>
  <si>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</si>
  <si>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</si>
  <si>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</si>
  <si>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</si>
  <si>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</si>
  <si>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</si>
  <si>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</si>
  <si>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</si>
  <si>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</si>
  <si>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</si>
  <si>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</si>
  <si>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</si>
  <si>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</si>
  <si>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</si>
  <si>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</si>
  <si>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</si>
  <si>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</si>
  <si>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</si>
  <si>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</si>
  <si>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</si>
  <si>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</si>
  <si>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</si>
  <si>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</si>
  <si>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</si>
  <si>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</si>
  <si>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</si>
  <si>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</si>
  <si>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</si>
  <si>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</si>
  <si>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</si>
  <si>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</si>
  <si>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</si>
  <si>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</si>
  <si>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</si>
  <si>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</si>
  <si>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</si>
  <si>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</si>
  <si>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</si>
  <si>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</si>
  <si>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</si>
  <si>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</si>
  <si>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</si>
  <si>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</si>
  <si>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</si>
  <si>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</si>
  <si>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</si>
  <si>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</si>
  <si>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</si>
  <si>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</si>
  <si>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</si>
  <si>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</si>
  <si>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</si>
  <si>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</si>
  <si>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</si>
  <si>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</si>
  <si>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</si>
  <si>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</si>
  <si>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</si>
  <si>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</si>
  <si>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</si>
  <si>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</si>
  <si>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</si>
  <si>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</si>
  <si>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</si>
  <si>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</si>
  <si>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</si>
  <si>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</si>
  <si>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</si>
  <si>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</si>
  <si>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</si>
  <si>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</si>
  <si>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</si>
  <si>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</si>
  <si>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</si>
  <si>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</si>
  <si>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</si>
  <si>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</si>
  <si>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</si>
  <si>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</si>
  <si>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</si>
  <si>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</si>
  <si>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</si>
  <si>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</si>
  <si>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</si>
  <si>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</si>
  <si>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</si>
  <si>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</si>
  <si>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</si>
  <si>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</si>
  <si>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</si>
  <si>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</si>
  <si>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</si>
  <si>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</si>
  <si>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</si>
  <si>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</si>
  <si>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</si>
  <si>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</si>
  <si>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</si>
  <si>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</si>
  <si>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</si>
  <si>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</si>
  <si>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</si>
  <si>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</si>
  <si>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</si>
  <si>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</si>
  <si>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</si>
  <si>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</si>
  <si>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</si>
  <si>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</si>
  <si>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</si>
  <si>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</si>
  <si>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</si>
  <si>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</si>
  <si>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</si>
  <si>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</si>
  <si>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</si>
  <si>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</si>
  <si>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</si>
  <si>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</si>
  <si>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</si>
  <si>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</si>
  <si>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</si>
  <si>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</si>
  <si>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</si>
  <si>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</si>
  <si>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</si>
  <si>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</si>
  <si>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</si>
  <si>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</si>
  <si>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</si>
  <si>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</si>
  <si>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</si>
  <si>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</si>
  <si>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</si>
  <si>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</si>
  <si>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</si>
  <si>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</si>
  <si>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</si>
  <si>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</si>
  <si>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</si>
  <si>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</si>
  <si>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</si>
  <si>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</si>
  <si>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</si>
  <si>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</si>
  <si>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</si>
  <si>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</si>
  <si>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</si>
  <si>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</si>
  <si>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</si>
  <si>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</si>
  <si>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</si>
  <si>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</si>
  <si>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</si>
  <si>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</si>
  <si>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</si>
  <si>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</si>
  <si>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</si>
  <si>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</si>
  <si>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</si>
  <si>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</si>
  <si>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</si>
  <si>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</si>
  <si>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</si>
  <si>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</si>
  <si>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</si>
  <si>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</si>
  <si>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</si>
  <si>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</si>
  <si>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</si>
  <si>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</si>
  <si>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</si>
  <si>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</si>
  <si>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</si>
  <si>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</si>
  <si>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</si>
  <si>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</si>
  <si>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</si>
  <si>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</si>
  <si>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</si>
  <si>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</si>
  <si>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</si>
  <si>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</si>
  <si>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</si>
  <si>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</si>
  <si>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</si>
  <si>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</si>
  <si>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</si>
  <si>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</si>
  <si>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</si>
  <si>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</si>
  <si>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</si>
  <si>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</si>
  <si>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</si>
  <si>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</si>
  <si>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</si>
  <si>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</si>
  <si>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</si>
  <si>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</si>
  <si>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</si>
  <si>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</si>
  <si>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</si>
  <si>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</si>
  <si>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</si>
  <si>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</si>
  <si>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</si>
  <si>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</si>
  <si>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</si>
  <si>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</si>
  <si>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</si>
  <si>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</si>
  <si>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</si>
  <si>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</si>
  <si>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</si>
  <si>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</si>
  <si>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</si>
  <si>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</si>
  <si>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</si>
  <si>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</si>
  <si>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</si>
  <si>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</si>
  <si>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</si>
  <si>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</si>
  <si>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</si>
  <si>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</si>
  <si>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</si>
  <si>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</si>
  <si>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</si>
  <si>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</si>
  <si>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</si>
  <si>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</si>
  <si>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</si>
  <si>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</si>
  <si>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</si>
  <si>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</si>
  <si>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</si>
  <si>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</si>
  <si>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</si>
  <si>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</si>
  <si>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</si>
  <si>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</si>
  <si>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</si>
  <si>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</si>
  <si>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</si>
  <si>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</si>
  <si>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</si>
  <si>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</si>
  <si>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</si>
  <si>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</si>
  <si>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</si>
  <si>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</si>
  <si>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</si>
  <si>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</si>
  <si>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</si>
  <si>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</si>
  <si>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</si>
  <si>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</si>
  <si>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</si>
  <si>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</si>
  <si>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</si>
  <si>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</si>
  <si>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</si>
  <si>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</si>
  <si>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</si>
  <si>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</si>
  <si>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</si>
  <si>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</si>
  <si>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</si>
  <si>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</si>
  <si>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</si>
  <si>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</si>
  <si>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</si>
  <si>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</si>
  <si>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</si>
  <si>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</si>
  <si>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</si>
  <si>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</si>
  <si>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</si>
  <si>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</si>
  <si>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</si>
  <si>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</si>
  <si>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</si>
  <si>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</si>
  <si>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</si>
  <si>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</si>
  <si>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</si>
  <si>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</si>
  <si>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</si>
  <si>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</si>
  <si>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</si>
  <si>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</si>
  <si>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</si>
  <si>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</si>
  <si>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</si>
  <si>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</si>
  <si>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</si>
  <si>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</si>
  <si>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</si>
  <si>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</si>
  <si>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</si>
  <si>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</si>
  <si>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</si>
  <si>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</si>
  <si>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</si>
  <si>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</si>
  <si>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</si>
  <si>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</si>
  <si>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</si>
  <si>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</si>
  <si>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</si>
  <si>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</si>
  <si>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</si>
  <si>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</si>
  <si>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</si>
  <si>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</si>
  <si>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</si>
  <si>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</si>
  <si>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</si>
  <si>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</si>
  <si>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</si>
  <si>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</si>
  <si>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</si>
  <si>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</si>
  <si>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</si>
  <si>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</si>
  <si>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</si>
  <si>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</si>
  <si>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</si>
  <si>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</si>
  <si>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</si>
  <si>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</si>
  <si>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</si>
  <si>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</si>
  <si>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</si>
  <si>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</si>
  <si>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</si>
  <si>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</si>
  <si>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</si>
  <si>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</si>
  <si>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</si>
  <si>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</si>
  <si>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</si>
  <si>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</si>
  <si>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</si>
  <si>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</si>
  <si>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</si>
  <si>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</si>
  <si>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</si>
  <si>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</si>
  <si>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</si>
  <si>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</si>
  <si>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</si>
  <si>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</si>
  <si>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</si>
  <si>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</si>
  <si>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</si>
  <si>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</si>
  <si>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</si>
  <si>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</si>
  <si>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</si>
  <si>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</si>
  <si>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</si>
  <si>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</si>
  <si>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</si>
  <si>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</si>
  <si>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</si>
  <si>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</si>
  <si>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</si>
  <si>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</si>
  <si>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</si>
  <si>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</si>
  <si>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</si>
  <si>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</si>
  <si>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</si>
  <si>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</si>
  <si>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</si>
  <si>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</si>
  <si>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</si>
  <si>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</si>
  <si>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</si>
  <si>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</si>
  <si>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</si>
  <si>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</si>
  <si>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</si>
  <si>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</si>
  <si>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</si>
  <si>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</si>
  <si>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</si>
  <si>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</si>
  <si>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</si>
  <si>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</si>
  <si>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</si>
  <si>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</si>
  <si>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</si>
  <si>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</si>
  <si>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</si>
  <si>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</si>
  <si>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</si>
  <si>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</si>
  <si>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</si>
  <si>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</si>
  <si>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</si>
  <si>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</si>
  <si>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</si>
  <si>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</si>
  <si>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</si>
  <si>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</si>
  <si>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</si>
  <si>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</si>
  <si>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</si>
  <si>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</si>
  <si>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</si>
  <si>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</si>
  <si>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</si>
  <si>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</si>
  <si>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</si>
  <si>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</si>
  <si>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</si>
  <si>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</si>
  <si>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</si>
  <si>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</si>
  <si>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</si>
  <si>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</si>
  <si>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</si>
  <si>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</si>
  <si>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</si>
  <si>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</si>
  <si>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</si>
  <si>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</si>
  <si>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</si>
  <si>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</si>
  <si>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</si>
  <si>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</si>
  <si>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</si>
  <si>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</si>
  <si>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</si>
  <si>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</si>
  <si>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</si>
  <si>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</si>
  <si>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</si>
  <si>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</si>
  <si>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</si>
  <si>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</si>
  <si>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</si>
  <si>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</si>
  <si>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</si>
  <si>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</si>
  <si>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</si>
  <si>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</si>
  <si>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</si>
  <si>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</si>
  <si>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</si>
  <si>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</si>
  <si>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</si>
  <si>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</si>
  <si>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</si>
  <si>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</si>
  <si>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</si>
  <si>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</si>
  <si>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</si>
  <si>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</si>
  <si>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</si>
  <si>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</si>
  <si>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</si>
  <si>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</si>
  <si>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</si>
  <si>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</si>
  <si>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</si>
  <si>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</si>
  <si>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</si>
  <si>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</si>
  <si>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</si>
  <si>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</si>
  <si>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</si>
  <si>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</si>
  <si>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</si>
  <si>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</si>
  <si>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</si>
  <si>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</si>
  <si>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</si>
  <si>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</si>
  <si>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</si>
  <si>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</si>
  <si>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</si>
  <si>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</si>
  <si>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</si>
  <si>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</si>
  <si>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</si>
  <si>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</si>
  <si>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</si>
  <si>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</si>
  <si>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</si>
  <si>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</si>
  <si>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</si>
  <si>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</si>
  <si>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</si>
  <si>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</si>
  <si>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</si>
  <si>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</si>
  <si>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</si>
  <si>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</si>
  <si>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</si>
  <si>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</si>
  <si>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</si>
  <si>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</si>
  <si>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</si>
  <si>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</si>
  <si>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</si>
  <si>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</si>
  <si>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</si>
  <si>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</si>
  <si>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</si>
  <si>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</si>
  <si>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</si>
  <si>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</si>
  <si>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</si>
  <si>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</si>
  <si>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</si>
  <si>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</si>
  <si>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</si>
  <si>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</si>
  <si>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</si>
  <si>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</si>
  <si>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</si>
  <si>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</si>
  <si>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</si>
  <si>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</si>
  <si>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</si>
  <si>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</si>
  <si>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</si>
  <si>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</si>
  <si>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</si>
  <si>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</si>
  <si>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</si>
  <si>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</si>
  <si>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</si>
  <si>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</si>
  <si>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</si>
  <si>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</si>
  <si>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</si>
  <si>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</si>
  <si>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</si>
  <si>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</si>
  <si>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</si>
  <si>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</si>
  <si>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</si>
  <si>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</si>
  <si>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</si>
  <si>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</si>
  <si>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</si>
  <si>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</si>
  <si>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</si>
  <si>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</si>
  <si>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</si>
  <si>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</si>
  <si>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</si>
  <si>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</si>
  <si>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</si>
  <si>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</si>
  <si>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</si>
  <si>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</si>
  <si>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</si>
  <si>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</si>
  <si>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</si>
  <si>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</si>
  <si>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</si>
  <si>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</si>
  <si>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</si>
  <si>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</si>
  <si>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</si>
  <si>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</si>
  <si>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</si>
  <si>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</si>
  <si>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</si>
  <si>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</si>
  <si>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</si>
  <si>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</si>
  <si>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</si>
  <si>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</si>
  <si>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</si>
  <si>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</si>
  <si>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</si>
  <si>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</si>
  <si>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</si>
  <si>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</si>
  <si>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</si>
  <si>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</si>
  <si>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</si>
  <si>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</si>
  <si>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</si>
  <si>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</si>
  <si>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</si>
  <si>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</si>
  <si>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</si>
  <si>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</si>
  <si>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</si>
  <si>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</si>
  <si>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</si>
  <si>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</si>
  <si>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</si>
  <si>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</si>
  <si>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</si>
  <si>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</si>
  <si>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</si>
  <si>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</si>
  <si>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</si>
  <si>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</si>
  <si>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</si>
  <si>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</si>
  <si>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</si>
  <si>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</si>
  <si>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</si>
  <si>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</si>
  <si>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</si>
  <si>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</si>
  <si>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</si>
  <si>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</si>
  <si>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</si>
  <si>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</si>
  <si>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</si>
  <si>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</si>
  <si>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</si>
  <si>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</si>
  <si>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</si>
  <si>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</si>
  <si>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</si>
  <si>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</si>
  <si>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</si>
  <si>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</si>
  <si>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</si>
  <si>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</si>
  <si>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</si>
  <si>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</si>
  <si>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</si>
  <si>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</si>
  <si>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</si>
  <si>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</si>
  <si>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</si>
  <si>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</si>
  <si>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</si>
  <si>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</si>
  <si>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</si>
  <si>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</si>
  <si>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</si>
  <si>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</si>
  <si>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</si>
  <si>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</si>
  <si>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</si>
  <si>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</si>
  <si>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</si>
  <si>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</si>
  <si>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</si>
  <si>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</si>
  <si>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</si>
  <si>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</si>
  <si>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</si>
  <si>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</si>
  <si>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</si>
  <si>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</si>
  <si>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</si>
  <si>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</si>
  <si>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</si>
  <si>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</si>
  <si>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</si>
  <si>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</si>
  <si>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</si>
  <si>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</si>
  <si>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</si>
  <si>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</si>
  <si>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</si>
  <si>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</si>
  <si>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</si>
  <si>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</si>
  <si>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</si>
  <si>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</si>
  <si>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</si>
  <si>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</si>
  <si>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</si>
  <si>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</si>
  <si>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</si>
  <si>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</si>
  <si>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</si>
  <si>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</si>
  <si>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</si>
  <si>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</si>
  <si>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</si>
  <si>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</si>
  <si>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</si>
  <si>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</si>
  <si>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</si>
  <si>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</si>
  <si>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</si>
  <si>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</si>
  <si>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</si>
  <si>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</si>
  <si>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</si>
  <si>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</si>
  <si>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</si>
  <si>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</si>
  <si>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</si>
  <si>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</si>
  <si>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</si>
  <si>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</si>
  <si>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</si>
  <si>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</si>
  <si>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</si>
  <si>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</si>
  <si>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</si>
  <si>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</si>
  <si>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</si>
  <si>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</si>
  <si>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</si>
  <si>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</si>
  <si>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</si>
  <si>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</si>
  <si>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</si>
  <si>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</si>
  <si>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</si>
  <si>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</si>
  <si>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</si>
  <si>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</si>
  <si>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</si>
  <si>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</si>
  <si>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</si>
  <si>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</si>
  <si>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</si>
  <si>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</si>
  <si>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</si>
  <si>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</si>
  <si>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</si>
  <si>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</si>
  <si>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</si>
  <si>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</si>
  <si>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</si>
  <si>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</si>
  <si>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</si>
  <si>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</si>
  <si>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</si>
  <si>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</si>
  <si>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</si>
  <si>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</si>
  <si>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</si>
  <si>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</si>
  <si>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</si>
  <si>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</si>
  <si>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</si>
  <si>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</si>
  <si>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</si>
  <si>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</si>
  <si>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</si>
  <si>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</si>
  <si>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</si>
  <si>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</si>
  <si>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</si>
  <si>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</si>
  <si>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</si>
  <si>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</si>
  <si>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</si>
  <si>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</si>
  <si>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</si>
  <si>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</si>
  <si>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</si>
  <si>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</si>
  <si>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</si>
  <si>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</si>
  <si>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</si>
  <si>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</si>
  <si>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</si>
  <si>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</si>
  <si>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</si>
  <si>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</si>
  <si>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</si>
  <si>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</si>
  <si>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</si>
  <si>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</si>
  <si>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</si>
  <si>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</si>
  <si>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</si>
  <si>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</si>
  <si>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</si>
  <si>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</si>
  <si>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</si>
  <si>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</si>
  <si>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</si>
  <si>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</si>
  <si>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</si>
  <si>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</si>
  <si>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</si>
  <si>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</si>
  <si>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</si>
  <si>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</si>
  <si>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</si>
  <si>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</si>
  <si>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</si>
  <si>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</si>
  <si>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</si>
  <si>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</si>
  <si>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</si>
  <si>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</si>
  <si>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</si>
  <si>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</si>
  <si>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</si>
  <si>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</si>
  <si>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</si>
  <si>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</si>
  <si>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</si>
  <si>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</si>
  <si>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</si>
  <si>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</si>
  <si>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</si>
  <si>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</si>
  <si>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</si>
  <si>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</si>
  <si>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</si>
  <si>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</si>
  <si>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</si>
  <si>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</si>
  <si>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</si>
  <si>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</si>
  <si>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</si>
  <si>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</si>
  <si>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</si>
  <si>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</si>
  <si>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</si>
  <si>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</si>
  <si>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</si>
  <si>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</si>
  <si>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</si>
  <si>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</si>
  <si>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</si>
  <si>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</si>
  <si>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</si>
  <si>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</si>
  <si>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</si>
  <si>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</si>
  <si>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</si>
  <si>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</si>
  <si>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</si>
  <si>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</si>
  <si>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</si>
  <si>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</si>
  <si>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</si>
  <si>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</si>
  <si>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</si>
  <si>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</si>
  <si>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</si>
  <si>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</si>
  <si>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</si>
  <si>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</si>
  <si>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</si>
  <si>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</si>
  <si>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</si>
  <si>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</si>
  <si>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</si>
  <si>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</si>
  <si>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</si>
  <si>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</si>
  <si>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</si>
  <si>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</si>
  <si>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</si>
  <si>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</si>
  <si>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</si>
  <si>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</si>
  <si>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</si>
  <si>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</si>
  <si>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</si>
  <si>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</si>
  <si>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</si>
  <si>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</si>
  <si>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</si>
  <si>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</si>
  <si>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</si>
  <si>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</si>
  <si>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</si>
  <si>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</si>
  <si>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</si>
  <si>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</si>
  <si>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</si>
  <si>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</si>
  <si>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</si>
  <si>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</si>
  <si>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</si>
  <si>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</si>
  <si>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</si>
  <si>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</si>
  <si>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</si>
  <si>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</si>
  <si>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</si>
  <si>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</si>
  <si>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</si>
  <si>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</si>
  <si>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</si>
  <si>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</si>
  <si>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</si>
  <si>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</si>
  <si>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</si>
  <si>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</si>
  <si>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</si>
  <si>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</si>
  <si>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</si>
  <si>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</si>
  <si>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</si>
  <si>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</si>
  <si>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</si>
  <si>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</si>
  <si>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</si>
  <si>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</si>
  <si>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</si>
  <si>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</si>
  <si>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</si>
  <si>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</si>
  <si>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</si>
  <si>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</si>
  <si>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</si>
  <si>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</si>
  <si>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</si>
  <si>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</si>
  <si>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</si>
  <si>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</si>
  <si>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</si>
  <si>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</si>
  <si>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</si>
  <si>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</si>
  <si>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</si>
  <si>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</si>
  <si>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</si>
  <si>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</si>
  <si>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</si>
  <si>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</si>
  <si>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</si>
  <si>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</si>
  <si>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</si>
  <si>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</si>
  <si>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</si>
  <si>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</si>
  <si>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</si>
  <si>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</si>
  <si>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</si>
  <si>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</si>
  <si>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</si>
  <si>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</si>
  <si>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</si>
  <si>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</si>
  <si>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</si>
  <si>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</si>
  <si>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</si>
  <si>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</si>
  <si>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</si>
  <si>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</si>
  <si>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</si>
  <si>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</si>
  <si>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</si>
  <si>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</si>
  <si>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</si>
  <si>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</si>
  <si>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</si>
  <si>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</si>
  <si>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</si>
  <si>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</si>
  <si>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</si>
  <si>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</si>
  <si>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</si>
  <si>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</si>
  <si>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</si>
  <si>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</si>
  <si>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</si>
  <si>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</si>
  <si>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</si>
  <si>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</si>
  <si>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</si>
  <si>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</si>
  <si>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</si>
  <si>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</si>
  <si>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</si>
  <si>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</si>
  <si>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</si>
  <si>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</si>
  <si>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</si>
  <si>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</si>
  <si>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</si>
  <si>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</si>
  <si>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</si>
  <si>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</si>
  <si>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</si>
  <si>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</si>
  <si>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</si>
  <si>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</si>
  <si>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</si>
  <si>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</si>
  <si>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</si>
  <si>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</si>
  <si>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</si>
  <si>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</si>
  <si>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</si>
  <si>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</si>
  <si>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</si>
  <si>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</si>
  <si>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</si>
  <si>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</si>
  <si>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</si>
  <si>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</si>
  <si>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</si>
  <si>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</si>
  <si>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</si>
  <si>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</si>
  <si>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</si>
  <si>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</si>
  <si>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</si>
  <si>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</si>
  <si>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</si>
  <si>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</si>
  <si>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</si>
  <si>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</si>
  <si>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</si>
  <si>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</si>
  <si>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</si>
  <si>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</si>
  <si>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</si>
  <si>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</si>
  <si>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</si>
  <si>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</si>
  <si>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</si>
  <si>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</si>
  <si>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</si>
  <si>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</si>
  <si>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</si>
  <si>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</si>
  <si>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</si>
  <si>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</si>
  <si>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</si>
  <si>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</si>
  <si>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</si>
  <si>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</si>
  <si>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</si>
  <si>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</si>
  <si>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</si>
  <si>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</si>
  <si>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</si>
  <si>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</si>
  <si>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</si>
  <si>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</si>
  <si>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</si>
  <si>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</si>
  <si>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</si>
  <si>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</si>
  <si>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</si>
  <si>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</si>
  <si>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</si>
  <si>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</si>
  <si>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</si>
  <si>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</si>
  <si>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</si>
  <si>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</si>
  <si>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</si>
  <si>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</si>
  <si>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</si>
  <si>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</si>
  <si>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</si>
  <si>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</si>
  <si>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</si>
  <si>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</si>
  <si>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</si>
  <si>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</si>
  <si>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</si>
  <si>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</si>
  <si>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</si>
  <si>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</si>
  <si>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</si>
  <si>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</si>
  <si>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</si>
  <si>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</si>
  <si>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</si>
  <si>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</si>
  <si>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</si>
  <si>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</si>
  <si>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</si>
  <si>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</si>
  <si>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</si>
  <si>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</si>
  <si>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</si>
  <si>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</si>
  <si>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</si>
  <si>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</si>
  <si>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</si>
  <si>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</si>
  <si>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</si>
  <si>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</si>
  <si>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</si>
  <si>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</si>
  <si>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</si>
  <si>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</si>
  <si>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</si>
  <si>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</si>
  <si>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</si>
  <si>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</si>
  <si>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</si>
  <si>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</si>
  <si>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</si>
  <si>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</si>
  <si>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</si>
  <si>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</si>
  <si>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</si>
  <si>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</si>
  <si>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</si>
  <si>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</si>
  <si>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</si>
  <si>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</si>
  <si>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</si>
  <si>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</si>
  <si>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</si>
  <si>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</si>
  <si>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</si>
  <si>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</si>
  <si>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</si>
  <si>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</si>
  <si>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</si>
  <si>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</si>
  <si>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</si>
  <si>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</si>
  <si>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</si>
  <si>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</si>
  <si>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</si>
  <si>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</si>
  <si>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</si>
  <si>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</si>
  <si>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</si>
  <si>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</si>
  <si>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</si>
  <si>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</si>
  <si>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</si>
  <si>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</si>
  <si>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</si>
  <si>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</si>
  <si>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</si>
  <si>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</si>
  <si>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</si>
  <si>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</si>
  <si>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</si>
  <si>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</si>
  <si>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</si>
  <si>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</si>
  <si>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</si>
  <si>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</si>
  <si>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</si>
  <si>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</si>
  <si>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</si>
  <si>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</si>
  <si>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</si>
  <si>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</si>
  <si>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</si>
  <si>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</si>
  <si>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</si>
  <si>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</si>
  <si>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</si>
  <si>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</si>
  <si>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</si>
  <si>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</si>
  <si>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</si>
  <si>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</si>
  <si>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</si>
  <si>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</si>
  <si>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</si>
  <si>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</si>
  <si>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</si>
  <si>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</si>
  <si>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</si>
  <si>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</si>
  <si>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</si>
  <si>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</si>
  <si>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</si>
  <si>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</si>
  <si>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</si>
  <si>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</si>
  <si>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</si>
  <si>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</si>
  <si>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</si>
  <si>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</si>
  <si>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</si>
  <si>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</si>
  <si>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</si>
  <si>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</si>
  <si>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</si>
  <si>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</si>
  <si>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</si>
  <si>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</si>
  <si>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</si>
  <si>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</si>
  <si>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</si>
  <si>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</si>
  <si>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</si>
  <si>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</si>
  <si>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</si>
  <si>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</si>
  <si>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</si>
  <si>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</si>
  <si>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</si>
  <si>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</si>
  <si>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</si>
  <si>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</si>
  <si>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</si>
  <si>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</si>
  <si>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</si>
  <si>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</si>
  <si>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</si>
  <si>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</si>
  <si>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</si>
  <si>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</si>
  <si>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</si>
  <si>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</si>
  <si>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</si>
  <si>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</si>
  <si>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</si>
  <si>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</si>
  <si>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</si>
  <si>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</si>
  <si>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</si>
  <si>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</si>
  <si>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</si>
  <si>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</si>
  <si>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</si>
  <si>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</si>
  <si>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</si>
  <si>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</si>
  <si>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</si>
  <si>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</si>
  <si>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</si>
  <si>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</si>
  <si>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</si>
  <si>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</si>
  <si>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</si>
  <si>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</si>
  <si>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</si>
  <si>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</si>
  <si>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</si>
  <si>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</si>
  <si>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</si>
  <si>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</si>
  <si>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</si>
  <si>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</si>
  <si>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</si>
  <si>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</si>
  <si>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</si>
  <si>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</si>
  <si>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</si>
  <si>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</si>
  <si>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</si>
  <si>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</si>
  <si>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</si>
  <si>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</si>
  <si>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</si>
  <si>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</si>
  <si>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</si>
  <si>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</si>
  <si>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</si>
  <si>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</si>
  <si>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</si>
  <si>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</si>
  <si>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</si>
  <si>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</si>
  <si>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</si>
  <si>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</si>
  <si>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</si>
  <si>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</si>
  <si>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</si>
  <si>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</si>
  <si>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</si>
  <si>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</si>
  <si>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</si>
  <si>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</si>
  <si>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</si>
  <si>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</si>
  <si>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</si>
  <si>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</si>
  <si>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</si>
  <si>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</si>
  <si>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</si>
  <si>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</si>
  <si>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</si>
  <si>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</si>
  <si>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</si>
  <si>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</si>
  <si>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</si>
  <si>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</si>
  <si>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</si>
  <si>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</si>
  <si>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</si>
  <si>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</si>
  <si>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</si>
  <si>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</si>
  <si>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</si>
  <si>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</si>
  <si>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</si>
  <si>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</si>
  <si>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</si>
  <si>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</si>
  <si>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</si>
  <si>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</si>
  <si>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</si>
  <si>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</si>
  <si>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</si>
  <si>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</si>
  <si>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</si>
  <si>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</si>
  <si>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</si>
  <si>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</si>
  <si>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</si>
  <si>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</si>
  <si>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</si>
  <si>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</si>
  <si>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</si>
  <si>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</si>
  <si>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</si>
  <si>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</si>
  <si>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</si>
  <si>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</si>
  <si>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</si>
  <si>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</si>
  <si>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</si>
  <si>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</si>
  <si>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</si>
  <si>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</si>
  <si>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</si>
  <si>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</si>
  <si>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</si>
  <si>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</si>
  <si>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</si>
  <si>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</si>
  <si>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</si>
  <si>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</si>
  <si>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</si>
  <si>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</si>
  <si>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</si>
  <si>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</si>
  <si>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</si>
  <si>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</si>
  <si>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</si>
  <si>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</si>
  <si>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</si>
  <si>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</si>
  <si>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</si>
  <si>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</si>
  <si>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</si>
  <si>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</si>
  <si>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</si>
  <si>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</si>
  <si>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</si>
  <si>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</si>
  <si>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</si>
  <si>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</si>
  <si>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</si>
  <si>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</si>
  <si>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</si>
  <si>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</si>
  <si>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</si>
  <si>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</si>
  <si>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</si>
  <si>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</si>
  <si>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</si>
  <si>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</si>
  <si>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</si>
  <si>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</si>
  <si>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</si>
  <si>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</si>
  <si>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</si>
  <si>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</si>
  <si>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</si>
  <si>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</si>
  <si>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</si>
  <si>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</si>
  <si>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</si>
  <si>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</si>
  <si>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</si>
  <si>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</si>
  <si>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</si>
  <si>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</si>
  <si>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</si>
  <si>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</si>
  <si>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</si>
  <si>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</si>
  <si>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</si>
  <si>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</si>
  <si>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</si>
  <si>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</si>
  <si>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</si>
  <si>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</si>
  <si>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</si>
  <si>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</si>
  <si>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</si>
  <si>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</si>
  <si>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</si>
  <si>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</si>
  <si>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</si>
  <si>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</si>
  <si>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</si>
  <si>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</si>
  <si>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</si>
  <si>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</si>
  <si>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</si>
  <si>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</si>
  <si>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</si>
  <si>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</si>
  <si>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</si>
  <si>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</si>
  <si>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</si>
  <si>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</si>
  <si>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</si>
  <si>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</si>
  <si>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</si>
  <si>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</si>
  <si>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</si>
  <si>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</si>
  <si>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</si>
  <si>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</si>
  <si>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</si>
  <si>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</si>
  <si>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</si>
  <si>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</si>
  <si>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</si>
  <si>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</si>
  <si>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</si>
  <si>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</si>
  <si>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</si>
  <si>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</si>
  <si>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</si>
  <si>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</si>
  <si>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</si>
  <si>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</si>
  <si>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</si>
  <si>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</si>
  <si>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</si>
  <si>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</si>
  <si>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</si>
  <si>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</si>
  <si>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</si>
  <si>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</si>
  <si>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</si>
  <si>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</si>
  <si>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</si>
  <si>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</si>
  <si>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</si>
  <si>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</si>
  <si>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</si>
  <si>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</si>
  <si>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</si>
  <si>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</si>
  <si>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</si>
  <si>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</si>
  <si>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</si>
  <si>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</si>
  <si>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</si>
  <si>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</si>
  <si>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</si>
  <si>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</si>
  <si>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</si>
  <si>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</si>
  <si>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</si>
  <si>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</si>
  <si>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</si>
  <si>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</si>
  <si>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</si>
  <si>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</si>
  <si>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</si>
  <si>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</si>
  <si>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</si>
  <si>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</si>
  <si>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</si>
  <si>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</si>
  <si>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</si>
  <si>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</si>
  <si>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</si>
  <si>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</si>
  <si>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</si>
  <si>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</si>
  <si>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</si>
  <si>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</si>
  <si>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</si>
  <si>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</si>
  <si>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</si>
  <si>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</si>
  <si>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</si>
  <si>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</si>
  <si>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</si>
  <si>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</si>
  <si>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</si>
  <si>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</si>
  <si>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</si>
  <si>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</si>
  <si>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</si>
  <si>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</si>
  <si>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</si>
  <si>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</si>
  <si>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</si>
  <si>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</si>
  <si>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</si>
  <si>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</si>
  <si>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</si>
  <si>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</si>
  <si>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</si>
  <si>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</si>
  <si>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</si>
  <si>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</si>
  <si>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</si>
  <si>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</si>
  <si>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</si>
  <si>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</si>
  <si>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</si>
  <si>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</si>
  <si>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</si>
  <si>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</si>
  <si>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</si>
  <si>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</si>
  <si>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</si>
  <si>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</si>
  <si>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</si>
  <si>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</si>
  <si>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</si>
  <si>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</si>
  <si>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</si>
  <si>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</si>
  <si>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</si>
  <si>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</si>
  <si>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</si>
  <si>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</si>
  <si>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</si>
  <si>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</si>
  <si>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</si>
  <si>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</si>
  <si>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</si>
  <si>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</si>
  <si>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</si>
  <si>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</si>
  <si>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</si>
  <si>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</si>
  <si>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</si>
  <si>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</si>
  <si>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</si>
  <si>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</si>
  <si>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</si>
  <si>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</si>
  <si>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</si>
  <si>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</si>
  <si>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</si>
  <si>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</si>
  <si>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</si>
  <si>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</si>
  <si>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</si>
  <si>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</si>
  <si>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</si>
  <si>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</si>
  <si>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</si>
  <si>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</si>
  <si>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</si>
  <si>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</si>
  <si>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</si>
  <si>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</si>
  <si>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</si>
  <si>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</si>
  <si>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</si>
  <si>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</si>
  <si>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</si>
  <si>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</si>
  <si>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</si>
  <si>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</si>
  <si>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</si>
  <si>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</si>
  <si>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</si>
  <si>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</si>
  <si>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</si>
  <si>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</si>
  <si>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</si>
  <si>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</si>
  <si>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</si>
  <si>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</si>
  <si>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</si>
  <si>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</si>
  <si>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</si>
  <si>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</si>
  <si>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</si>
  <si>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</si>
  <si>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</si>
  <si>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</si>
  <si>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</si>
  <si>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</si>
  <si>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</si>
  <si>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</si>
  <si>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</si>
  <si>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</si>
  <si>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</si>
  <si>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</si>
  <si>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</si>
  <si>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</si>
  <si>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</si>
  <si>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</si>
  <si>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</si>
  <si>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</si>
  <si>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</si>
  <si>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</si>
  <si>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</si>
  <si>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</si>
  <si>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</si>
  <si>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</si>
  <si>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</si>
  <si>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</si>
  <si>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</si>
  <si>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</si>
  <si>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</si>
  <si>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</si>
  <si>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</si>
  <si>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</si>
  <si>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</si>
  <si>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</si>
  <si>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</si>
  <si>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</si>
  <si>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</si>
  <si>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</si>
  <si>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</si>
  <si>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</si>
  <si>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</si>
  <si>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</si>
  <si>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</si>
  <si>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</si>
  <si>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</si>
  <si>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</si>
  <si>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</si>
  <si>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</si>
  <si>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</si>
  <si>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</si>
  <si>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</si>
  <si>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</si>
  <si>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</si>
  <si>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</si>
  <si>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</si>
  <si>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</si>
  <si>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</si>
  <si>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</si>
  <si>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</si>
  <si>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</si>
  <si>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</si>
  <si>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</si>
  <si>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</si>
  <si>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</si>
  <si>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</si>
  <si>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</si>
  <si>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</si>
  <si>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</si>
  <si>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</si>
  <si>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</si>
  <si>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</si>
  <si>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</si>
  <si>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</si>
  <si>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</si>
  <si>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</si>
  <si>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</si>
  <si>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</si>
  <si>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</si>
  <si>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</si>
  <si>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</si>
  <si>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</si>
  <si>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</si>
  <si>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</si>
  <si>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</si>
  <si>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</si>
  <si>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</si>
  <si>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</si>
  <si>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</si>
  <si>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</si>
  <si>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</si>
  <si>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</si>
  <si>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</si>
  <si>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</si>
  <si>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</si>
  <si>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</si>
  <si>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</si>
  <si>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</si>
  <si>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</si>
  <si>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</si>
  <si>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</si>
  <si>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</si>
  <si>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</si>
  <si>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</si>
  <si>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</si>
  <si>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</si>
  <si>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</si>
  <si>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</si>
  <si>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</si>
  <si>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</si>
  <si>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</si>
  <si>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</si>
  <si>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</si>
  <si>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</si>
  <si>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</si>
  <si>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</si>
  <si>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</si>
  <si>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</si>
  <si>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</si>
  <si>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</si>
  <si>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</si>
  <si>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</si>
  <si>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</si>
  <si>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</si>
  <si>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</si>
  <si>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</si>
  <si>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</si>
  <si>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</si>
  <si>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</si>
  <si>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</si>
  <si>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</si>
  <si>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</si>
  <si>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</si>
  <si>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</si>
  <si>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</si>
  <si>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</si>
  <si>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</si>
  <si>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</si>
  <si>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</si>
  <si>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</si>
  <si>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</si>
  <si>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</si>
  <si>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</si>
  <si>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</si>
  <si>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</si>
  <si>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</si>
  <si>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</si>
  <si>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</si>
  <si>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</si>
  <si>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</si>
  <si>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</si>
  <si>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</si>
  <si>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</si>
  <si>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</si>
  <si>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</si>
  <si>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</si>
  <si>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</si>
  <si>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</si>
  <si>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</si>
  <si>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</si>
  <si>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</si>
  <si>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</si>
  <si>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</si>
  <si>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</si>
  <si>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</si>
  <si>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</si>
  <si>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</si>
  <si>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</si>
  <si>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</si>
  <si>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</si>
  <si>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</si>
  <si>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</si>
  <si>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</si>
  <si>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</si>
  <si>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</si>
  <si>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</si>
  <si>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</si>
  <si>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</si>
  <si>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</si>
  <si>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</si>
  <si>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</si>
  <si>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</si>
  <si>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</si>
  <si>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</si>
  <si>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</si>
  <si>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</si>
  <si>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</si>
  <si>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</si>
  <si>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</si>
  <si>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</si>
  <si>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</si>
  <si>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</si>
  <si>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</si>
  <si>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</si>
  <si>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</si>
  <si>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</si>
  <si>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</si>
  <si>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</si>
  <si>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</si>
  <si>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</si>
  <si>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</si>
  <si>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</si>
  <si>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</si>
  <si>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</si>
  <si>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</si>
  <si>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</si>
  <si>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</si>
  <si>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</si>
  <si>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</si>
  <si>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</si>
  <si>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</si>
  <si>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</si>
  <si>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</si>
  <si>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</si>
  <si>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</si>
  <si>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</si>
  <si>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</si>
  <si>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</si>
  <si>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</si>
  <si>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</si>
  <si>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</si>
  <si>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</si>
  <si>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</si>
  <si>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</si>
  <si>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</si>
  <si>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</si>
  <si>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</si>
  <si>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</si>
  <si>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</si>
  <si>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</si>
  <si>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</si>
  <si>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</si>
  <si>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</si>
  <si>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</si>
  <si>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</si>
  <si>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</si>
  <si>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</si>
  <si>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</si>
  <si>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</si>
  <si>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</si>
  <si>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</si>
  <si>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</si>
  <si>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</si>
  <si>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</si>
  <si>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</si>
  <si>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</si>
  <si>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</si>
  <si>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</si>
  <si>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</si>
  <si>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</si>
  <si>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</si>
  <si>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</si>
  <si>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</si>
  <si>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</si>
  <si>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</si>
  <si>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</si>
  <si>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</si>
  <si>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</si>
  <si>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</si>
  <si>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</si>
  <si>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</si>
  <si>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</si>
  <si>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</si>
  <si>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</si>
  <si>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</si>
  <si>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</si>
  <si>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</si>
  <si>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</si>
  <si>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</si>
  <si>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</si>
  <si>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</si>
  <si>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</si>
  <si>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</si>
  <si>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</si>
  <si>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</si>
  <si>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</si>
  <si>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</si>
  <si>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</si>
  <si>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</si>
  <si>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</si>
  <si>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</si>
  <si>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</si>
  <si>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</si>
  <si>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</si>
  <si>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</si>
  <si>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</si>
  <si>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</si>
  <si>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</si>
  <si>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</si>
  <si>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</si>
  <si>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</si>
  <si>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</si>
  <si>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</si>
  <si>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</si>
  <si>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</si>
  <si>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</si>
  <si>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</si>
  <si>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</si>
  <si>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</si>
  <si>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</si>
  <si>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</si>
  <si>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</si>
  <si>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</si>
  <si>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</si>
  <si>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</si>
  <si>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</si>
  <si>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</si>
  <si>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</si>
  <si>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</si>
  <si>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</si>
  <si>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</si>
  <si>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</si>
  <si>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</si>
  <si>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</si>
  <si>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</si>
  <si>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</si>
  <si>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</si>
  <si>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</si>
  <si>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</si>
  <si>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</si>
  <si>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</si>
  <si>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</si>
  <si>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</si>
  <si>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</si>
  <si>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</si>
  <si>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</si>
  <si>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</si>
  <si>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</si>
  <si>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</si>
  <si>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</si>
  <si>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</si>
  <si>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</si>
  <si>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</si>
  <si>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</si>
  <si>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</si>
  <si>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</si>
  <si>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</si>
  <si>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</si>
  <si>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</si>
  <si>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</si>
  <si>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</si>
  <si>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</si>
  <si>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</si>
  <si>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</si>
  <si>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</si>
  <si>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</si>
  <si>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</si>
  <si>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</si>
  <si>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</si>
  <si>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</si>
  <si>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</si>
  <si>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</si>
  <si>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</si>
  <si>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</si>
  <si>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</si>
  <si>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</si>
  <si>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</si>
  <si>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</si>
  <si>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</si>
  <si>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</si>
  <si>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</si>
  <si>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</si>
  <si>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</si>
  <si>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</si>
  <si>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</si>
  <si>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</si>
  <si>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</si>
  <si>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</si>
  <si>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</si>
  <si>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</si>
  <si>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</si>
  <si>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</si>
  <si>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</si>
  <si>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</si>
  <si>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</si>
  <si>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</si>
  <si>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</si>
  <si>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</si>
  <si>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</si>
  <si>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</si>
  <si>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</si>
  <si>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</si>
  <si>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</si>
  <si>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</si>
  <si>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</si>
  <si>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</si>
  <si>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</si>
  <si>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</si>
  <si>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</si>
  <si>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</si>
  <si>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</si>
  <si>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</si>
  <si>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</si>
  <si>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</si>
  <si>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</si>
  <si>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</si>
  <si>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</si>
  <si>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</si>
  <si>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</si>
  <si>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</si>
  <si>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</si>
  <si>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</si>
  <si>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</si>
  <si>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</si>
  <si>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</si>
  <si>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</si>
  <si>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</si>
  <si>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</si>
  <si>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</si>
  <si>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</si>
  <si>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</si>
  <si>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</si>
  <si>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</si>
  <si>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</si>
  <si>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</si>
  <si>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</si>
  <si>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</si>
  <si>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</si>
  <si>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</si>
  <si>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</si>
  <si>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</si>
  <si>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</si>
  <si>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</si>
  <si>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</si>
  <si>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</si>
  <si>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</si>
  <si>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</si>
  <si>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</si>
  <si>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</si>
  <si>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</si>
  <si>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</si>
  <si>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</si>
  <si>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</si>
  <si>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</si>
  <si>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</si>
  <si>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</si>
  <si>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</si>
  <si>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</si>
  <si>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</si>
  <si>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</si>
  <si>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</si>
  <si>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</si>
  <si>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</si>
  <si>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</si>
  <si>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</si>
  <si>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</si>
  <si>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</si>
  <si>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</si>
  <si>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</si>
  <si>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</si>
  <si>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</si>
  <si>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</si>
  <si>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</si>
  <si>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</si>
  <si>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</si>
  <si>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</si>
  <si>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</si>
  <si>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</si>
  <si>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</si>
  <si>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</si>
  <si>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</si>
  <si>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</si>
  <si>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</si>
  <si>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</si>
  <si>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</si>
  <si>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</si>
  <si>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</si>
  <si>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</si>
  <si>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</si>
  <si>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</si>
  <si>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</si>
  <si>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</si>
  <si>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</si>
  <si>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</si>
  <si>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</si>
  <si>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</si>
  <si>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</si>
  <si>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</si>
  <si>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</si>
  <si>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</si>
  <si>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</si>
  <si>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</si>
  <si>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</si>
  <si>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</si>
  <si>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</si>
  <si>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</si>
  <si>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</si>
  <si>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</si>
  <si>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</si>
  <si>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</si>
  <si>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</si>
  <si>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</si>
  <si>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</si>
  <si>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</si>
  <si>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</si>
  <si>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</si>
  <si>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</si>
  <si>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</si>
  <si>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</si>
  <si>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</si>
  <si>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</si>
  <si>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</si>
  <si>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</si>
  <si>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</si>
  <si>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</si>
  <si>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</si>
  <si>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</si>
  <si>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</si>
  <si>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</si>
  <si>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</si>
  <si>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</si>
  <si>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</si>
  <si>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</si>
  <si>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</si>
  <si>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</si>
  <si>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</si>
  <si>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</si>
  <si>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</si>
  <si>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</si>
  <si>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</si>
  <si>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</si>
  <si>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</si>
  <si>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</si>
  <si>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</si>
  <si>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</si>
  <si>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</si>
  <si>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</si>
  <si>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</si>
  <si>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</si>
  <si>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</si>
  <si>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</si>
  <si>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</si>
  <si>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</si>
  <si>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</si>
  <si>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</si>
  <si>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</si>
  <si>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</si>
  <si>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</si>
  <si>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</si>
  <si>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</si>
  <si>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</si>
  <si>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</si>
  <si>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</si>
  <si>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</si>
  <si>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</si>
  <si>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</si>
  <si>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</si>
  <si>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</si>
  <si>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</si>
  <si>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</si>
  <si>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</si>
  <si>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</si>
  <si>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</si>
  <si>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</si>
  <si>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</si>
  <si>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</si>
  <si>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</si>
  <si>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</si>
  <si>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</si>
  <si>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</si>
  <si>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</si>
  <si>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</si>
  <si>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</si>
  <si>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</si>
  <si>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</si>
  <si>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</si>
  <si>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</si>
  <si>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</si>
  <si>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</si>
  <si>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</si>
  <si>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</si>
  <si>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</si>
  <si>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</si>
  <si>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</si>
  <si>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</si>
  <si>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</si>
  <si>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</si>
  <si>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</si>
  <si>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</si>
  <si>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</si>
  <si>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</si>
  <si>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</si>
  <si>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</si>
  <si>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</si>
  <si>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</si>
  <si>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</si>
  <si>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</si>
  <si>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</si>
  <si>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</si>
  <si>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</si>
  <si>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</si>
  <si>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</si>
  <si>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</si>
  <si>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</si>
  <si>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</si>
  <si>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</si>
  <si>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</si>
  <si>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</si>
  <si>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</si>
  <si>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</si>
  <si>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</si>
  <si>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</si>
  <si>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</si>
  <si>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</si>
  <si>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</si>
  <si>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</si>
  <si>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</si>
  <si>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</si>
  <si>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</si>
  <si>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</si>
  <si>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</si>
  <si>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</si>
  <si>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</si>
  <si>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</si>
  <si>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</si>
  <si>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</si>
  <si>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</si>
  <si>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</si>
  <si>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</si>
  <si>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</si>
  <si>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</si>
  <si>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</si>
  <si>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</si>
  <si>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</si>
  <si>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</si>
  <si>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</si>
  <si>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</si>
  <si>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</si>
  <si>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</si>
  <si>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</si>
  <si>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</si>
  <si>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</si>
  <si>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</si>
  <si>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</si>
  <si>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</si>
  <si>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</si>
  <si>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</si>
  <si>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</si>
  <si>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</si>
  <si>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</si>
  <si>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</si>
  <si>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</si>
  <si>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</si>
  <si>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</si>
  <si>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</si>
  <si>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</si>
  <si>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</si>
  <si>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</si>
  <si>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</si>
  <si>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</si>
  <si>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</si>
  <si>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</si>
  <si>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</si>
  <si>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</si>
  <si>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</si>
  <si>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</si>
  <si>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</si>
  <si>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</si>
  <si>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</si>
  <si>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</si>
  <si>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</si>
  <si>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</si>
  <si>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</si>
  <si>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</si>
  <si>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</si>
  <si>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</si>
  <si>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</si>
  <si>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</si>
  <si>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</si>
  <si>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</si>
  <si>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</si>
  <si>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</si>
  <si>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</si>
  <si>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</si>
  <si>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</si>
  <si>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</si>
  <si>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</si>
  <si>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</si>
  <si>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</si>
  <si>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</si>
  <si>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</si>
  <si>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</si>
  <si>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</si>
  <si>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</si>
  <si>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</si>
  <si>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</si>
  <si>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</si>
  <si>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</si>
  <si>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</si>
  <si>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</si>
  <si>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</si>
  <si>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</si>
  <si>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</si>
  <si>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</si>
  <si>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</si>
  <si>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</si>
  <si>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</si>
  <si>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</si>
  <si>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</si>
  <si>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</si>
  <si>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</si>
  <si>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</si>
  <si>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</si>
  <si>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</si>
  <si>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</si>
  <si>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</si>
  <si>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</si>
  <si>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</si>
  <si>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</si>
  <si>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</si>
  <si>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</si>
  <si>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</si>
  <si>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</si>
  <si>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</si>
  <si>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</si>
  <si>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</si>
  <si>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</si>
  <si>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</si>
  <si>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</si>
  <si>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</si>
  <si>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</si>
  <si>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</si>
  <si>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</si>
  <si>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</si>
  <si>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</si>
  <si>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</si>
  <si>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</si>
  <si>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</si>
  <si>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</si>
  <si>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</si>
  <si>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</si>
  <si>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</si>
  <si>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</si>
  <si>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</si>
  <si>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</si>
  <si>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</si>
  <si>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</si>
  <si>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</si>
  <si>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</si>
  <si>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</si>
  <si>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</si>
  <si>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</si>
  <si>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</si>
  <si>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</si>
  <si>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</si>
  <si>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</si>
  <si>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</si>
  <si>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</si>
  <si>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</si>
  <si>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</si>
  <si>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</si>
  <si>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</si>
  <si>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</si>
  <si>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</si>
  <si>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</si>
  <si>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</si>
  <si>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</si>
  <si>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</si>
  <si>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</si>
  <si>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</si>
  <si>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</si>
  <si>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</si>
  <si>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</si>
  <si>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</si>
  <si>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</si>
  <si>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</si>
  <si>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</si>
  <si>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</si>
  <si>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</si>
  <si>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</si>
  <si>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</si>
  <si>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</si>
  <si>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</si>
  <si>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</si>
  <si>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</si>
  <si>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</si>
  <si>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</si>
  <si>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</si>
  <si>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</si>
  <si>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</si>
  <si>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</si>
  <si>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</si>
  <si>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</si>
  <si>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</si>
  <si>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</si>
  <si>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</si>
  <si>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</si>
  <si>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</si>
  <si>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</si>
  <si>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</si>
  <si>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</si>
  <si>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</si>
  <si>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</si>
  <si>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</si>
  <si>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</si>
  <si>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</si>
  <si>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</si>
  <si>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</si>
  <si>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</si>
  <si>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</si>
  <si>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</si>
  <si>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</si>
  <si>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</si>
  <si>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</si>
  <si>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</si>
  <si>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</si>
  <si>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</si>
  <si>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</si>
  <si>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</si>
  <si>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</si>
  <si>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</si>
  <si>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</si>
  <si>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</si>
  <si>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</si>
  <si>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</si>
  <si>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</si>
  <si>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</si>
  <si>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</si>
  <si>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</si>
  <si>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</si>
  <si>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</si>
  <si>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</si>
  <si>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</si>
  <si>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</si>
  <si>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</si>
  <si>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</si>
  <si>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</si>
  <si>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</si>
  <si>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</si>
  <si>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</si>
  <si>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</si>
  <si>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</si>
  <si>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</si>
  <si>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</si>
  <si>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</si>
  <si>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</si>
  <si>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</si>
  <si>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</si>
  <si>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</si>
  <si>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</si>
  <si>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</si>
  <si>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</si>
  <si>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</si>
  <si>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</si>
  <si>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</si>
  <si>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</si>
  <si>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</si>
  <si>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</si>
  <si>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</si>
  <si>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</si>
  <si>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</si>
  <si>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</si>
  <si>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</si>
  <si>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</si>
  <si>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</si>
  <si>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</si>
  <si>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</si>
  <si>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</si>
  <si>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</si>
  <si>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</si>
  <si>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</si>
  <si>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</si>
  <si>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</si>
  <si>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</si>
  <si>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</si>
  <si>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</si>
  <si>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</si>
  <si>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</si>
  <si>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</si>
  <si>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</si>
  <si>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</si>
  <si>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</si>
  <si>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</si>
  <si>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</si>
  <si>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</si>
  <si>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</si>
  <si>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</si>
  <si>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</si>
  <si>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</si>
  <si>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</si>
  <si>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</si>
  <si>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</si>
  <si>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</si>
  <si>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</si>
  <si>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</si>
  <si>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</si>
  <si>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</si>
  <si>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</si>
  <si>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</si>
  <si>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</si>
  <si>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</si>
  <si>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</si>
  <si>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</si>
  <si>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</si>
  <si>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</si>
  <si>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</si>
  <si>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</si>
  <si>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</si>
  <si>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</si>
  <si>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</si>
  <si>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</si>
  <si>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</si>
  <si>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</si>
  <si>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</si>
  <si>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</si>
  <si>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</si>
  <si>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</si>
  <si>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</si>
  <si>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</si>
  <si>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</si>
  <si>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</si>
  <si>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</si>
  <si>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</si>
  <si>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</si>
  <si>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</si>
  <si>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</si>
  <si>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</si>
  <si>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</si>
  <si>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</si>
  <si>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</si>
  <si>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</si>
  <si>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</si>
  <si>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</si>
  <si>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</si>
  <si>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</si>
  <si>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</si>
  <si>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</si>
  <si>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</si>
  <si>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</si>
  <si>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</si>
  <si>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</si>
  <si>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</si>
  <si>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</si>
  <si>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</si>
  <si>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</si>
  <si>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</si>
  <si>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</si>
  <si>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</si>
  <si>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</si>
  <si>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</si>
  <si>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</si>
  <si>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</si>
  <si>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</si>
  <si>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</si>
  <si>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</si>
  <si>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</si>
  <si>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</si>
  <si>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</si>
  <si>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</si>
  <si>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</si>
  <si>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</si>
  <si>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</si>
  <si>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</si>
  <si>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</si>
  <si>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</si>
  <si>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</si>
  <si>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</si>
  <si>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</si>
  <si>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</si>
  <si>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</si>
  <si>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</si>
  <si>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</si>
  <si>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</si>
  <si>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</si>
  <si>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</si>
  <si>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</si>
  <si>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</si>
  <si>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</si>
  <si>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</si>
  <si>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</si>
  <si>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</si>
  <si>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</si>
  <si>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</si>
  <si>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</si>
  <si>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</si>
  <si>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</si>
  <si>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</si>
  <si>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</si>
  <si>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</si>
  <si>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</si>
  <si>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</si>
  <si>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</si>
  <si>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</si>
  <si>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</si>
  <si>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</si>
  <si>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</si>
  <si>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</si>
  <si>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</si>
  <si>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</si>
  <si>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</si>
  <si>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</si>
  <si>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</si>
  <si>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</si>
  <si>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</si>
  <si>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</si>
  <si>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</si>
  <si>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</si>
  <si>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</si>
  <si>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</si>
  <si>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</si>
  <si>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</si>
  <si>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</si>
  <si>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</si>
  <si>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</si>
  <si>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</si>
  <si>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</si>
  <si>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</si>
  <si>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</si>
  <si>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</si>
  <si>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</si>
  <si>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</si>
  <si>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</si>
  <si>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</si>
  <si>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</si>
  <si>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</si>
  <si>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</si>
  <si>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</si>
  <si>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</si>
  <si>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</si>
  <si>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</si>
  <si>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</si>
  <si>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</si>
  <si>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</si>
  <si>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</si>
  <si>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</si>
  <si>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</si>
  <si>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</si>
  <si>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</si>
  <si>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</si>
  <si>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</si>
  <si>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</si>
  <si>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</si>
  <si>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</si>
  <si>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</si>
  <si>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</si>
  <si>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</si>
  <si>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</si>
  <si>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</si>
  <si>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</si>
  <si>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</si>
  <si>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</si>
  <si>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</si>
  <si>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</si>
  <si>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</si>
  <si>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</si>
  <si>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</si>
  <si>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</si>
  <si>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</si>
  <si>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</si>
  <si>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</si>
  <si>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</si>
  <si>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</si>
  <si>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</si>
  <si>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</si>
  <si>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</si>
  <si>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</si>
  <si>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</si>
  <si>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</si>
  <si>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</si>
  <si>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</si>
  <si>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</si>
  <si>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</si>
  <si>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</si>
  <si>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</si>
  <si>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</si>
  <si>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</si>
  <si>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</si>
  <si>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</si>
  <si>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</si>
  <si>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</si>
  <si>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</si>
  <si>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</si>
  <si>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</si>
  <si>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</si>
  <si>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</si>
  <si>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</si>
  <si>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</si>
  <si>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</si>
  <si>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</si>
  <si>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</si>
  <si>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</si>
  <si>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</si>
  <si>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</si>
  <si>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</si>
  <si>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</si>
  <si>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</si>
  <si>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</si>
  <si>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</si>
  <si>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</si>
  <si>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</si>
  <si>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</si>
  <si>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</si>
  <si>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</si>
  <si>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</si>
  <si>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</si>
  <si>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</si>
  <si>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</si>
  <si>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</si>
  <si>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</si>
  <si>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</si>
  <si>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</si>
  <si>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</si>
  <si>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</si>
  <si>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</si>
  <si>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</si>
  <si>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</si>
  <si>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</si>
  <si>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</si>
  <si>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</si>
  <si>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</si>
  <si>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</si>
  <si>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</si>
  <si>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</si>
  <si>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</si>
  <si>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</si>
  <si>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</si>
  <si>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</si>
  <si>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</si>
  <si>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</si>
  <si>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</si>
  <si>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</si>
  <si>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</si>
  <si>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</si>
  <si>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</si>
  <si>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</si>
  <si>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</si>
  <si>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</si>
  <si>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</si>
  <si>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</si>
  <si>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</si>
  <si>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</si>
  <si>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</si>
  <si>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</si>
  <si>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</si>
  <si>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</si>
  <si>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</si>
  <si>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</si>
  <si>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</si>
  <si>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</si>
  <si>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</si>
  <si>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</si>
  <si>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</si>
  <si>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</si>
  <si>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</si>
  <si>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</si>
  <si>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</si>
  <si>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</si>
  <si>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</si>
  <si>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</si>
  <si>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</si>
  <si>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</si>
  <si>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</si>
  <si>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</si>
  <si>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</si>
  <si>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</si>
  <si>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</si>
  <si>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</si>
  <si>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</si>
  <si>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</si>
  <si>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</si>
  <si>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</si>
  <si>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</si>
  <si>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</si>
  <si>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</si>
  <si>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</si>
  <si>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</si>
  <si>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</si>
  <si>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</si>
  <si>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</si>
  <si>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</si>
  <si>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</si>
  <si>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</si>
  <si>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</si>
  <si>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</si>
  <si>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</si>
  <si>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</si>
  <si>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</si>
  <si>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</si>
  <si>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</si>
  <si>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</si>
  <si>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</si>
  <si>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</si>
  <si>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</si>
  <si>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</si>
  <si>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</si>
  <si>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</si>
  <si>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</si>
  <si>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</si>
  <si>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</si>
  <si>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</si>
  <si>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</si>
  <si>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</si>
  <si>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</si>
  <si>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</si>
  <si>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</si>
  <si>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</si>
  <si>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</si>
  <si>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</si>
  <si>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</si>
  <si>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</si>
  <si>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</si>
  <si>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</si>
  <si>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</si>
  <si>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</si>
  <si>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</si>
  <si>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</si>
  <si>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</si>
  <si>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</si>
  <si>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</si>
  <si>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</si>
  <si>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</si>
  <si>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</si>
  <si>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</si>
  <si>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</si>
  <si>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</si>
  <si>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</si>
  <si>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</si>
  <si>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</si>
  <si>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</si>
  <si>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</si>
  <si>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</si>
  <si>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</si>
  <si>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</si>
  <si>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</si>
  <si>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</si>
  <si>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</si>
  <si>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</si>
  <si>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</si>
  <si>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</si>
  <si>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</si>
  <si>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</si>
  <si>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</si>
  <si>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</si>
  <si>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</si>
  <si>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</si>
  <si>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</si>
  <si>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</si>
  <si>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</si>
  <si>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</si>
  <si>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</si>
  <si>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</si>
  <si>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</si>
  <si>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</si>
  <si>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</si>
  <si>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</si>
  <si>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</si>
  <si>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</si>
  <si>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</si>
  <si>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</si>
  <si>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</si>
  <si>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</si>
  <si>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</si>
  <si>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</si>
  <si>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</si>
  <si>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</si>
  <si>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</si>
  <si>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</si>
  <si>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</si>
  <si>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</si>
  <si>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</si>
  <si>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</si>
  <si>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</si>
  <si>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</si>
  <si>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</si>
  <si>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</si>
  <si>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</si>
  <si>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</si>
  <si>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</si>
  <si>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</si>
  <si>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</si>
  <si>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</si>
  <si>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</si>
  <si>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</si>
  <si>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</si>
  <si>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</si>
  <si>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</si>
  <si>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</si>
  <si>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</si>
  <si>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</si>
  <si>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</si>
  <si>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</si>
  <si>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</si>
  <si>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</si>
  <si>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</si>
  <si>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</si>
  <si>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</si>
  <si>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</si>
  <si>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</si>
  <si>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</si>
  <si>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</si>
  <si>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</si>
  <si>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</si>
  <si>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</si>
  <si>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</si>
  <si>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</si>
  <si>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</si>
  <si>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</si>
  <si>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</si>
  <si>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</si>
  <si>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</si>
  <si>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</si>
  <si>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</si>
  <si>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</si>
  <si>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</si>
  <si>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</si>
  <si>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</si>
  <si>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</si>
  <si>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</si>
  <si>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</si>
  <si>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</si>
  <si>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</si>
  <si>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</si>
  <si>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</si>
  <si>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</si>
  <si>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</si>
  <si>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</si>
  <si>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</si>
  <si>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</si>
  <si>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</si>
  <si>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</si>
  <si>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</si>
  <si>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</si>
  <si>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</si>
  <si>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</si>
  <si>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</si>
  <si>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</si>
  <si>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</si>
  <si>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</si>
  <si>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</si>
  <si>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</si>
  <si>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</si>
  <si>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</si>
  <si>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</si>
  <si>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</si>
  <si>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</si>
  <si>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</si>
  <si>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</si>
  <si>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</si>
  <si>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</si>
  <si>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</si>
  <si>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</si>
  <si>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</si>
  <si>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</si>
  <si>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</si>
  <si>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</si>
  <si>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</si>
  <si>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</si>
  <si>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</si>
  <si>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</si>
  <si>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</si>
  <si>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</si>
  <si>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</si>
  <si>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</si>
  <si>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</si>
  <si>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</si>
  <si>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</si>
  <si>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</si>
  <si>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</si>
  <si>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</si>
  <si>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</si>
  <si>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</si>
  <si>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</si>
  <si>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</si>
  <si>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</si>
  <si>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</si>
  <si>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</si>
  <si>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</si>
  <si>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</si>
  <si>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</si>
  <si>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</si>
  <si>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</si>
  <si>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</si>
  <si>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</si>
  <si>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</si>
  <si>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</si>
  <si>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</si>
  <si>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</si>
  <si>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</si>
  <si>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</si>
  <si>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</si>
  <si>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</si>
  <si>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</si>
  <si>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</si>
  <si>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</si>
  <si>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</si>
  <si>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</si>
  <si>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</si>
  <si>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</si>
  <si>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</si>
  <si>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</si>
  <si>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</si>
  <si>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</si>
  <si>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</si>
  <si>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</si>
  <si>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</si>
  <si>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</si>
  <si>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</si>
  <si>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</si>
  <si>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</si>
  <si>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</si>
  <si>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</si>
  <si>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</si>
  <si>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</si>
  <si>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</si>
  <si>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</si>
  <si>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</si>
  <si>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</si>
  <si>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</si>
  <si>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</si>
  <si>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</si>
  <si>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</si>
  <si>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</si>
  <si>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</si>
  <si>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</si>
  <si>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</si>
  <si>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</si>
  <si>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</si>
  <si>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</si>
  <si>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</si>
  <si>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</si>
  <si>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</si>
  <si>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</si>
  <si>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</si>
  <si>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</si>
  <si>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</si>
  <si>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</si>
  <si>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</si>
  <si>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</si>
  <si>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</si>
  <si>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</si>
  <si>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</si>
  <si>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</si>
  <si>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</si>
  <si>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</si>
  <si>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</si>
  <si>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</si>
  <si>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</si>
  <si>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</si>
  <si>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</si>
  <si>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</si>
  <si>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</si>
  <si>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</si>
  <si>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</si>
  <si>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</si>
  <si>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</si>
  <si>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</si>
  <si>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</si>
  <si>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</si>
  <si>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</si>
  <si>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</si>
  <si>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</si>
  <si>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</si>
  <si>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</si>
  <si>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</si>
  <si>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</si>
  <si>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</si>
  <si>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</si>
  <si>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</si>
  <si>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</si>
  <si>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</si>
  <si>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</si>
  <si>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</si>
  <si>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</si>
  <si>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</si>
  <si>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</si>
  <si>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</si>
  <si>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</si>
  <si>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</si>
  <si>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</si>
  <si>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</si>
  <si>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</si>
  <si>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</si>
  <si>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</si>
  <si>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</si>
  <si>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</si>
  <si>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</si>
  <si>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</si>
  <si>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</si>
  <si>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</si>
  <si>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</si>
  <si>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</si>
  <si>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</si>
  <si>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</si>
  <si>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</si>
  <si>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</si>
  <si>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</si>
  <si>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</si>
  <si>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</si>
  <si>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</si>
  <si>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</si>
  <si>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</si>
  <si>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</si>
  <si>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</si>
  <si>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</si>
  <si>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</si>
  <si>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</si>
  <si>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</si>
  <si>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</si>
  <si>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</si>
  <si>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</si>
  <si>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</si>
  <si>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</si>
  <si>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</si>
  <si>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</si>
  <si>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</si>
  <si>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</si>
  <si>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</si>
  <si>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</si>
  <si>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</si>
  <si>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</si>
  <si>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</si>
  <si>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</si>
  <si>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</si>
  <si>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</si>
  <si>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</si>
  <si>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</si>
  <si>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</si>
  <si>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</si>
  <si>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</si>
  <si>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</si>
  <si>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</si>
  <si>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</si>
  <si>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</si>
  <si>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</si>
  <si>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</si>
  <si>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</si>
  <si>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</si>
  <si>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</si>
  <si>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</si>
  <si>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</si>
  <si>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</si>
  <si>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</si>
  <si>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</si>
  <si>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</si>
  <si>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</si>
  <si>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</si>
  <si>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</si>
  <si>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</si>
  <si>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</si>
  <si>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</si>
  <si>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</si>
  <si>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</si>
  <si>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</si>
  <si>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</si>
  <si>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</si>
  <si>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</si>
  <si>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</si>
  <si>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</si>
  <si>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</si>
  <si>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</si>
  <si>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</si>
  <si>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</si>
  <si>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</si>
  <si>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</si>
  <si>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</si>
  <si>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</si>
  <si>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</si>
  <si>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</si>
  <si>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</si>
  <si>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</si>
  <si>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</si>
  <si>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</si>
  <si>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</si>
  <si>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</si>
  <si>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</si>
  <si>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</si>
  <si>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</si>
  <si>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</si>
  <si>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</si>
  <si>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</si>
  <si>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</si>
  <si>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</si>
  <si>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</si>
  <si>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</si>
  <si>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</si>
  <si>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</si>
  <si>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</si>
  <si>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</si>
  <si>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</si>
  <si>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</si>
  <si>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</si>
  <si>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</si>
  <si>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</si>
  <si>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</si>
  <si>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</si>
  <si>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</si>
  <si>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</si>
  <si>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</si>
  <si>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</si>
  <si>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</si>
  <si>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</si>
  <si>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</si>
  <si>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</si>
  <si>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</si>
  <si>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</si>
  <si>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</si>
  <si>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</si>
  <si>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</si>
  <si>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</si>
  <si>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</si>
  <si>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</si>
  <si>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</si>
  <si>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</si>
  <si>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</si>
  <si>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</si>
  <si>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</si>
  <si>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</si>
  <si>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</si>
  <si>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</si>
  <si>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</si>
  <si>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</si>
  <si>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</si>
  <si>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</si>
  <si>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</si>
  <si>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</si>
  <si>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</si>
  <si>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</si>
  <si>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</si>
  <si>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</si>
  <si>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</si>
  <si>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</si>
  <si>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</si>
  <si>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</si>
  <si>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</si>
  <si>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</si>
  <si>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</si>
  <si>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</si>
  <si>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</si>
  <si>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</si>
  <si>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</si>
  <si>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</si>
  <si>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</si>
  <si>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</si>
  <si>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</si>
  <si>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</si>
  <si>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</si>
  <si>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</si>
  <si>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</si>
  <si>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</si>
  <si>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</si>
  <si>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</si>
  <si>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</si>
  <si>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</si>
  <si>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</si>
  <si>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</si>
  <si>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</si>
  <si>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</si>
  <si>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</si>
  <si>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</si>
  <si>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</si>
  <si>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</si>
  <si>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</si>
  <si>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</si>
  <si>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</si>
  <si>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</si>
  <si>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</si>
  <si>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</si>
  <si>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</si>
  <si>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</si>
  <si>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</si>
  <si>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</si>
  <si>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</si>
  <si>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</si>
  <si>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</si>
  <si>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</si>
  <si>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</si>
  <si>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</si>
  <si>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</si>
  <si>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</si>
  <si>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</si>
  <si>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</si>
  <si>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</si>
  <si>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</si>
  <si>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</si>
  <si>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</si>
  <si>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</si>
  <si>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</si>
  <si>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</si>
  <si>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</si>
  <si>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</si>
  <si>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</si>
  <si>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</si>
  <si>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</si>
  <si>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</si>
  <si>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</si>
  <si>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</si>
  <si>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</si>
  <si>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</si>
  <si>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</si>
  <si>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</si>
  <si>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</si>
  <si>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</si>
  <si>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</si>
  <si>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</si>
  <si>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</si>
  <si>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</si>
  <si>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</si>
  <si>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</si>
  <si>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</si>
  <si>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</si>
  <si>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</si>
  <si>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</si>
  <si>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</si>
  <si>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</si>
  <si>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</si>
  <si>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</si>
  <si>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</si>
  <si>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</si>
  <si>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</si>
  <si>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</si>
  <si>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</si>
  <si>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</si>
  <si>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</si>
  <si>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</si>
  <si>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</si>
  <si>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</si>
  <si>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</si>
  <si>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</si>
  <si>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</si>
  <si>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</si>
  <si>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</si>
  <si>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</si>
  <si>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</si>
  <si>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</si>
  <si>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</si>
  <si>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</si>
  <si>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</si>
  <si>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</si>
  <si>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</si>
  <si>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</si>
  <si>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</si>
  <si>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</si>
  <si>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</si>
  <si>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</si>
  <si>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</si>
  <si>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</si>
  <si>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</si>
  <si>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</si>
  <si>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</si>
  <si>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</si>
  <si>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</si>
  <si>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</si>
  <si>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</si>
  <si>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</si>
  <si>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</si>
  <si>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</si>
  <si>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</si>
  <si>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</si>
  <si>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</si>
  <si>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</si>
  <si>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</si>
  <si>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</si>
  <si>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</si>
  <si>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</si>
  <si>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</si>
  <si>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</si>
  <si>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</si>
  <si>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</si>
  <si>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</si>
  <si>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</si>
  <si>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</si>
  <si>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</si>
  <si>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</si>
  <si>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</si>
  <si>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</si>
  <si>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</si>
  <si>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</si>
  <si>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</si>
  <si>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</si>
  <si>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</si>
  <si>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</si>
  <si>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</si>
  <si>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</si>
  <si>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</si>
  <si>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</si>
  <si>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</si>
  <si>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</si>
  <si>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</si>
  <si>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</si>
  <si>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</si>
  <si>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</si>
  <si>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</si>
  <si>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</si>
  <si>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</si>
  <si>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</si>
  <si>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</si>
  <si>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</si>
  <si>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</si>
  <si>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</si>
  <si>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</si>
  <si>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</si>
  <si>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</si>
  <si>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</si>
  <si>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</si>
  <si>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</si>
  <si>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</si>
  <si>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</si>
  <si>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</si>
  <si>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</si>
  <si>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</si>
  <si>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</si>
  <si>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</si>
  <si>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</si>
  <si>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</si>
  <si>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</si>
  <si>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</si>
  <si>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</si>
  <si>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</si>
  <si>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</si>
  <si>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</si>
  <si>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</si>
  <si>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</si>
  <si>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</si>
  <si>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</si>
  <si>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</si>
  <si>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</si>
  <si>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</si>
  <si>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</si>
  <si>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</si>
  <si>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</si>
  <si>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</si>
  <si>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</si>
  <si>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</si>
  <si>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</si>
  <si>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</si>
  <si>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</si>
  <si>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</si>
  <si>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</si>
  <si>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</si>
  <si>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</si>
  <si>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</si>
  <si>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</si>
  <si>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</si>
  <si>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</si>
  <si>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</si>
  <si>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</si>
  <si>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</si>
  <si>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</si>
  <si>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</si>
  <si>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</si>
  <si>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</si>
  <si>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</si>
  <si>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</si>
  <si>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</si>
  <si>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</si>
  <si>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</si>
  <si>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</si>
  <si>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</si>
  <si>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</si>
  <si>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</si>
  <si>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</si>
  <si>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</si>
  <si>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</si>
  <si>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</si>
  <si>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</si>
  <si>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</si>
  <si>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</si>
  <si>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</si>
  <si>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</si>
  <si>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</si>
  <si>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</si>
  <si>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</si>
  <si>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</si>
  <si>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</si>
  <si>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</si>
  <si>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</si>
  <si>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</si>
  <si>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</si>
  <si>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</si>
  <si>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</si>
  <si>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</si>
  <si>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</si>
  <si>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</si>
  <si>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</si>
  <si>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</si>
  <si>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</si>
  <si>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</si>
  <si>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</si>
  <si>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</si>
  <si>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</si>
  <si>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</si>
  <si>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</si>
  <si>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</si>
  <si>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</si>
  <si>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</si>
  <si>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</si>
  <si>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</si>
  <si>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</si>
  <si>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</si>
  <si>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</si>
  <si>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</si>
  <si>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</si>
  <si>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</si>
  <si>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</si>
  <si>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</si>
  <si>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</si>
  <si>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</si>
  <si>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</si>
  <si>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</si>
  <si>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</si>
  <si>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</si>
  <si>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</si>
  <si>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</si>
  <si>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</si>
  <si>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</si>
  <si>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</si>
  <si>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</si>
  <si>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</si>
  <si>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</si>
  <si>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</si>
  <si>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</si>
  <si>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</si>
  <si>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</si>
  <si>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</si>
  <si>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</si>
  <si>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</si>
  <si>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</si>
  <si>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</si>
  <si>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</si>
  <si>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</si>
  <si>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</si>
  <si>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</si>
  <si>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</si>
  <si>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</si>
  <si>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</si>
  <si>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</si>
  <si>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</si>
  <si>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</si>
  <si>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</si>
  <si>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</si>
  <si>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</si>
  <si>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</si>
  <si>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</si>
  <si>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</si>
  <si>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</si>
  <si>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</si>
  <si>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</si>
  <si>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</si>
  <si>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</si>
  <si>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</si>
  <si>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</si>
  <si>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</si>
  <si>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</si>
  <si>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</si>
  <si>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</si>
  <si>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</si>
  <si>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</si>
  <si>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</si>
  <si>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</si>
  <si>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</si>
  <si>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</si>
  <si>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</si>
  <si>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</si>
  <si>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</si>
  <si>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</si>
  <si>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</si>
  <si>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</si>
  <si>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</si>
  <si>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</si>
  <si>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</si>
  <si>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</si>
  <si>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</si>
  <si>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</si>
  <si>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</si>
  <si>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</si>
  <si>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</si>
  <si>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</si>
  <si>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</si>
  <si>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</si>
  <si>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</si>
  <si>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</si>
  <si>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</si>
  <si>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</si>
  <si>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</si>
  <si>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</si>
  <si>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</si>
  <si>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</si>
  <si>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</si>
  <si>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</si>
  <si>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</si>
  <si>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</si>
  <si>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</si>
  <si>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</si>
  <si>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</si>
  <si>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</si>
  <si>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</si>
  <si>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</si>
  <si>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</si>
  <si>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</si>
  <si>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</si>
  <si>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</si>
  <si>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</si>
  <si>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</si>
  <si>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</si>
  <si>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</si>
  <si>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</si>
  <si>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</si>
  <si>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</si>
  <si>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</si>
  <si>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</si>
  <si>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</si>
  <si>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</si>
  <si>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</si>
  <si>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</si>
  <si>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</si>
  <si>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</si>
  <si>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</si>
  <si>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</si>
  <si>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</si>
  <si>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</si>
  <si>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</si>
  <si>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</si>
  <si>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</si>
  <si>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</si>
  <si>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</si>
  <si>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</si>
  <si>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</si>
  <si>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</si>
  <si>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</si>
  <si>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</si>
  <si>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</si>
  <si>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</si>
  <si>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</si>
  <si>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</si>
  <si>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</si>
  <si>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</si>
  <si>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</si>
  <si>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</si>
  <si>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</si>
  <si>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</si>
  <si>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</si>
  <si>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</si>
  <si>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</si>
  <si>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</si>
  <si>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</si>
  <si>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</si>
  <si>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</si>
  <si>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</si>
  <si>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</si>
  <si>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</si>
  <si>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</si>
  <si>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</si>
  <si>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</si>
  <si>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</si>
  <si>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</si>
  <si>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</si>
  <si>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</si>
  <si>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</si>
  <si>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</si>
  <si>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</si>
  <si>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</si>
  <si>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</si>
  <si>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</si>
  <si>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</si>
  <si>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</si>
  <si>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</si>
  <si>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</si>
  <si>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</si>
  <si>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</si>
  <si>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</si>
  <si>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</si>
  <si>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</si>
  <si>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</si>
  <si>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</si>
  <si>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</si>
  <si>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</si>
  <si>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</si>
  <si>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</si>
  <si>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</si>
  <si>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</si>
  <si>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</si>
  <si>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</si>
  <si>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</si>
  <si>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</si>
  <si>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</si>
  <si>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</si>
  <si>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</si>
  <si>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</si>
  <si>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</si>
  <si>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</si>
  <si>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</si>
  <si>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</si>
  <si>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</si>
  <si>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</si>
  <si>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</si>
  <si>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</si>
  <si>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</si>
  <si>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</si>
  <si>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</si>
  <si>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</si>
  <si>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</si>
  <si>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</si>
  <si>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</si>
  <si>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</si>
  <si>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</si>
  <si>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</si>
  <si>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</si>
  <si>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</si>
  <si>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</si>
  <si>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</si>
  <si>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</si>
  <si>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</si>
  <si>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</si>
  <si>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</si>
  <si>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</si>
  <si>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</si>
  <si>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</si>
  <si>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</si>
  <si>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</si>
  <si>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</si>
  <si>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</si>
  <si>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</si>
  <si>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</si>
  <si>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</si>
  <si>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</si>
  <si>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</si>
  <si>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</si>
  <si>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</si>
  <si>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</si>
  <si>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</si>
  <si>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</si>
  <si>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</si>
  <si>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</si>
  <si>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</si>
  <si>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</si>
  <si>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</si>
  <si>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</si>
  <si>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</si>
  <si>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</si>
  <si>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</si>
  <si>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</si>
  <si>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</si>
  <si>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</si>
  <si>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</si>
  <si>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</si>
  <si>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</si>
  <si>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</si>
  <si>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</si>
  <si>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</si>
  <si>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</si>
  <si>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</si>
  <si>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</si>
  <si>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</si>
  <si>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</si>
  <si>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</si>
  <si>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</si>
  <si>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</si>
  <si>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</si>
  <si>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</si>
  <si>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</si>
  <si>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</si>
  <si>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</si>
  <si>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</si>
  <si>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</si>
  <si>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</si>
  <si>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</si>
  <si>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</si>
  <si>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</si>
  <si>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</si>
  <si>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</si>
  <si>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</si>
  <si>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</si>
  <si>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</si>
  <si>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</si>
  <si>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</si>
  <si>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</si>
  <si>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</si>
  <si>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</si>
  <si>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</si>
  <si>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</si>
  <si>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</si>
  <si>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</si>
  <si>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</si>
  <si>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</si>
  <si>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</si>
  <si>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</si>
  <si>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</si>
  <si>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</si>
  <si>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</si>
  <si>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</si>
  <si>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</si>
  <si>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</si>
  <si>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</si>
  <si>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</si>
  <si>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</si>
  <si>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</si>
  <si>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</si>
  <si>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</si>
  <si>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</si>
  <si>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</si>
  <si>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</si>
  <si>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</si>
  <si>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</si>
  <si>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</si>
  <si>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</si>
  <si>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</si>
  <si>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</si>
  <si>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</si>
  <si>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</si>
  <si>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</si>
  <si>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</si>
  <si>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</si>
  <si>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</si>
  <si>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</si>
  <si>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</si>
  <si>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</si>
  <si>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</si>
  <si>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</si>
  <si>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</si>
  <si>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</si>
  <si>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</si>
  <si>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</si>
  <si>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</si>
  <si>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</si>
  <si>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</si>
  <si>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</si>
  <si>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</si>
  <si>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</si>
  <si>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</si>
  <si>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</si>
  <si>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</si>
  <si>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</si>
  <si>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</si>
  <si>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</si>
  <si>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</si>
  <si>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</si>
  <si>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</si>
  <si>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</si>
  <si>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</si>
  <si>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</si>
  <si>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</si>
  <si>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</si>
  <si>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</si>
  <si>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</si>
  <si>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</si>
  <si>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</si>
  <si>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</si>
  <si>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</si>
  <si>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</si>
  <si>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</si>
  <si>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</si>
  <si>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</si>
  <si>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</si>
  <si>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</si>
  <si>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</si>
  <si>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</si>
  <si>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</si>
  <si>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</si>
  <si>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</si>
  <si>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</si>
  <si>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</si>
  <si>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</si>
  <si>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</si>
  <si>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</si>
  <si>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</si>
  <si>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</si>
  <si>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</si>
  <si>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</si>
  <si>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</si>
  <si>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</si>
  <si>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</si>
  <si>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</si>
  <si>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</si>
  <si>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</si>
  <si>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</si>
  <si>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</si>
  <si>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</si>
  <si>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</si>
  <si>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</si>
  <si>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</si>
  <si>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</si>
  <si>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</si>
  <si>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</si>
  <si>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</si>
  <si>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</si>
  <si>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</si>
  <si>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</si>
  <si>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</si>
  <si>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</si>
  <si>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</si>
  <si>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</si>
  <si>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</si>
  <si>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</si>
  <si>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</si>
  <si>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</si>
  <si>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</si>
  <si>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</si>
  <si>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</si>
  <si>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</si>
  <si>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</si>
  <si>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</si>
  <si>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</si>
  <si>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</si>
  <si>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</si>
  <si>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</si>
  <si>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</si>
  <si>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</si>
  <si>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</si>
  <si>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</si>
  <si>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</si>
  <si>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</si>
  <si>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</si>
  <si>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</si>
  <si>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</si>
  <si>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</si>
  <si>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</si>
  <si>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</si>
  <si>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</si>
  <si>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</si>
  <si>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</si>
  <si>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</si>
  <si>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</si>
  <si>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</si>
  <si>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</si>
  <si>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</si>
  <si>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</si>
  <si>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</si>
  <si>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</si>
  <si>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</si>
  <si>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</si>
  <si>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</si>
  <si>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</si>
  <si>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</si>
  <si>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</si>
  <si>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</si>
  <si>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</si>
  <si>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</si>
  <si>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</si>
  <si>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</si>
  <si>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</si>
  <si>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</si>
  <si>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</si>
  <si>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</si>
  <si>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</si>
  <si>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</si>
  <si>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</si>
  <si>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</si>
  <si>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</si>
  <si>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</si>
  <si>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</si>
  <si>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</si>
  <si>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</si>
  <si>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</si>
  <si>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</si>
  <si>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</si>
  <si>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</si>
  <si>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</si>
  <si>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</si>
  <si>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</si>
  <si>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</si>
  <si>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</si>
  <si>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</si>
  <si>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</si>
  <si>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</si>
  <si>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</si>
  <si>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</si>
  <si>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</si>
  <si>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</si>
  <si>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</si>
  <si>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</si>
  <si>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</si>
  <si>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</si>
  <si>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</si>
  <si>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</si>
  <si>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</si>
  <si>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</si>
  <si>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</si>
  <si>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</si>
  <si>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</si>
  <si>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</si>
  <si>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</si>
  <si>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</si>
  <si>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</si>
  <si>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</si>
  <si>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</si>
  <si>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</si>
  <si>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</si>
  <si>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</si>
  <si>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</si>
  <si>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</si>
  <si>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</si>
  <si>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</si>
  <si>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</si>
  <si>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</si>
  <si>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</si>
  <si>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</si>
  <si>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</si>
  <si>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</si>
  <si>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</si>
  <si>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</si>
  <si>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</si>
  <si>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</si>
  <si>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</si>
  <si>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</si>
  <si>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</si>
  <si>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</si>
  <si>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</si>
  <si>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</si>
  <si>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</si>
  <si>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</si>
  <si>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</si>
  <si>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</si>
  <si>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</si>
  <si>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</si>
  <si>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</si>
  <si>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</si>
  <si>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</si>
  <si>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</si>
  <si>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</si>
  <si>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</si>
  <si>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</si>
  <si>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</si>
  <si>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</si>
  <si>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</si>
  <si>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</si>
  <si>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</si>
  <si>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</si>
  <si>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</si>
  <si>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</si>
  <si>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</si>
  <si>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</si>
  <si>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</si>
  <si>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</si>
  <si>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</si>
  <si>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</si>
  <si>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</si>
  <si>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</si>
  <si>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</si>
  <si>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</si>
  <si>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</si>
  <si>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</si>
  <si>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</si>
  <si>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</si>
  <si>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</si>
  <si>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</si>
  <si>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</si>
  <si>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</si>
  <si>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</si>
  <si>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</si>
  <si>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</si>
  <si>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</si>
  <si>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</si>
  <si>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</si>
  <si>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</si>
  <si>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</si>
  <si>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</si>
  <si>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</si>
  <si>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</si>
  <si>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</si>
  <si>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</si>
  <si>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</si>
  <si>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</si>
  <si>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</si>
  <si>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</si>
  <si>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</si>
  <si>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</si>
  <si>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</si>
  <si>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</si>
  <si>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</si>
  <si>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</si>
  <si>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</si>
  <si>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</si>
  <si>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</si>
  <si>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</si>
  <si>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</si>
  <si>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</si>
  <si>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</si>
  <si>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</si>
  <si>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</si>
  <si>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</si>
  <si>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</si>
  <si>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</si>
  <si>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</si>
  <si>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</si>
  <si>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</si>
  <si>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</si>
  <si>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</si>
  <si>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</si>
  <si>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</si>
  <si>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</si>
  <si>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</si>
  <si>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</si>
  <si>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</si>
  <si>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</si>
  <si>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</si>
  <si>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</si>
  <si>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</si>
  <si>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</si>
  <si>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</si>
  <si>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</si>
  <si>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</si>
  <si>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</si>
  <si>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</si>
  <si>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</si>
  <si>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</si>
  <si>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</si>
  <si>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</si>
  <si>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</si>
  <si>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</si>
  <si>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</si>
  <si>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</si>
  <si>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</si>
  <si>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</si>
  <si>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</si>
  <si>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</si>
  <si>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</si>
  <si>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</si>
  <si>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</si>
  <si>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</si>
  <si>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</si>
  <si>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</si>
  <si>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</si>
  <si>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</si>
  <si>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</si>
  <si>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</si>
  <si>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</si>
  <si>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</si>
  <si>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</si>
  <si>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</si>
  <si>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</si>
  <si>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</si>
  <si>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</si>
  <si>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</si>
  <si>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</si>
  <si>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</si>
  <si>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</si>
  <si>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</si>
  <si>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</si>
  <si>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</si>
  <si>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</si>
  <si>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</si>
  <si>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</si>
  <si>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</si>
  <si>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</si>
  <si>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</si>
  <si>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</si>
  <si>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</si>
  <si>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</si>
  <si>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</si>
  <si>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</si>
  <si>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</si>
  <si>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</si>
  <si>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</si>
  <si>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</si>
  <si>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</si>
  <si>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</si>
  <si>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</si>
  <si>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</si>
  <si>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</si>
  <si>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</si>
  <si>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</si>
  <si>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</si>
  <si>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</si>
  <si>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</si>
  <si>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</si>
  <si>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</si>
  <si>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</si>
  <si>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</si>
  <si>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</si>
  <si>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</si>
  <si>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</si>
  <si>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</si>
  <si>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</si>
  <si>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</si>
  <si>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</si>
  <si>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</si>
  <si>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</si>
  <si>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</si>
  <si>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</si>
  <si>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</si>
  <si>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</si>
  <si>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</si>
  <si>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</si>
  <si>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</si>
  <si>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</si>
  <si>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</si>
  <si>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</si>
  <si>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</si>
  <si>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</si>
  <si>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</si>
  <si>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</si>
  <si>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</si>
  <si>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</si>
  <si>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</si>
  <si>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</si>
  <si>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</si>
  <si>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</si>
  <si>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</si>
  <si>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</si>
  <si>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</si>
  <si>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</si>
  <si>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</si>
  <si>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</si>
  <si>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</si>
  <si>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</si>
  <si>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</si>
  <si>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</si>
  <si>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</si>
  <si>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</si>
  <si>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</si>
  <si>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</si>
  <si>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</si>
  <si>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</si>
  <si>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</si>
  <si>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</si>
  <si>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</si>
  <si>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</si>
  <si>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</si>
  <si>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</si>
  <si>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</si>
  <si>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</si>
  <si>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</si>
  <si>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</si>
  <si>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</si>
  <si>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</si>
  <si>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</si>
  <si>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</si>
  <si>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</si>
  <si>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</si>
  <si>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</si>
  <si>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</si>
  <si>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</si>
  <si>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</si>
  <si>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</si>
  <si>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</si>
  <si>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</si>
  <si>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</si>
  <si>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</si>
  <si>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</si>
  <si>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</si>
  <si>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</si>
  <si>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</si>
  <si>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</si>
  <si>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</si>
  <si>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</si>
  <si>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</si>
  <si>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</si>
  <si>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</si>
  <si>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</si>
  <si>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</si>
  <si>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</si>
  <si>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</si>
  <si>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</si>
  <si>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</si>
  <si>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</si>
  <si>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</si>
  <si>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</si>
  <si>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</si>
  <si>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</si>
  <si>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</si>
  <si>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</si>
  <si>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</si>
  <si>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</si>
  <si>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</si>
  <si>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</si>
  <si>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</si>
  <si>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</si>
  <si>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</si>
  <si>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</si>
  <si>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</si>
  <si>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</si>
  <si>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</si>
  <si>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</si>
  <si>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</si>
  <si>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</si>
  <si>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</si>
  <si>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</si>
  <si>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</si>
  <si>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</si>
  <si>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</si>
  <si>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</si>
  <si>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</si>
  <si>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</si>
  <si>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</si>
  <si>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</si>
  <si>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</si>
  <si>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</si>
  <si>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</si>
  <si>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</si>
  <si>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</si>
  <si>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</si>
  <si>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</si>
  <si>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</si>
  <si>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</si>
  <si>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</si>
  <si>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</si>
  <si>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</si>
  <si>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</si>
  <si>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</si>
  <si>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</si>
  <si>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</si>
  <si>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</si>
  <si>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</si>
  <si>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</si>
  <si>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</si>
  <si>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</si>
  <si>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</si>
  <si>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</si>
  <si>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</si>
  <si>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</si>
  <si>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</si>
  <si>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</si>
  <si>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</si>
  <si>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</si>
  <si>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</si>
  <si>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</si>
  <si>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</si>
  <si>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</si>
  <si>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</si>
  <si>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</si>
  <si>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</si>
  <si>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</si>
  <si>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</si>
  <si>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</si>
  <si>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</si>
  <si>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</si>
  <si>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</si>
  <si>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</si>
  <si>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</si>
  <si>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</si>
  <si>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</si>
  <si>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</si>
  <si>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</si>
  <si>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</si>
  <si>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</si>
  <si>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</si>
  <si>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</si>
  <si>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</si>
  <si>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</si>
  <si>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</si>
  <si>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</si>
  <si>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</si>
  <si>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</si>
  <si>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</si>
  <si>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</si>
  <si>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</si>
  <si>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</si>
  <si>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</si>
  <si>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</si>
  <si>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</si>
  <si>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</si>
  <si>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</si>
  <si>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</si>
  <si>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</si>
  <si>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</si>
  <si>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</si>
  <si>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</si>
  <si>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</si>
  <si>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</si>
  <si>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</si>
  <si>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</si>
  <si>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</si>
  <si>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</si>
  <si>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</si>
  <si>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</si>
  <si>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</si>
  <si>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</si>
  <si>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</si>
  <si>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</si>
  <si>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</si>
  <si>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</si>
  <si>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</si>
  <si>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</si>
  <si>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</si>
  <si>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</si>
  <si>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</si>
  <si>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</si>
  <si>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</si>
  <si>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</si>
  <si>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</si>
  <si>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</si>
  <si>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</si>
  <si>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</si>
  <si>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</si>
  <si>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</si>
  <si>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</si>
  <si>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</si>
  <si>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</si>
  <si>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</si>
  <si>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</si>
  <si>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</si>
  <si>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</si>
  <si>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</si>
  <si>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</si>
  <si>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</si>
  <si>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</si>
  <si>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</si>
  <si>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</si>
  <si>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</si>
  <si>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</si>
  <si>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</si>
  <si>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</si>
  <si>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</si>
  <si>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</si>
  <si>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</si>
  <si>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</si>
  <si>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</si>
  <si>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</si>
  <si>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</si>
  <si>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</si>
  <si>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</si>
  <si>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</si>
  <si>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</si>
  <si>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</si>
  <si>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</si>
  <si>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</si>
  <si>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</si>
  <si>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</si>
  <si>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</si>
  <si>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</si>
  <si>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</si>
  <si>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</si>
  <si>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</si>
  <si>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</si>
  <si>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</si>
  <si>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</si>
  <si>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</si>
  <si>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</si>
  <si>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</si>
  <si>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</si>
  <si>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</si>
  <si>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</si>
  <si>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</si>
  <si>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</si>
  <si>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</si>
  <si>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</si>
  <si>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</si>
  <si>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</si>
  <si>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</si>
  <si>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</si>
  <si>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</si>
  <si>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</si>
  <si>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</si>
  <si>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</si>
  <si>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</si>
  <si>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</si>
  <si>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</si>
  <si>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</si>
  <si>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</si>
  <si>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</si>
  <si>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</si>
  <si>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</si>
  <si>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</si>
  <si>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</si>
  <si>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</si>
  <si>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</si>
  <si>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</si>
  <si>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</si>
  <si>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</si>
  <si>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</si>
  <si>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</si>
  <si>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</si>
  <si>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</si>
  <si>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</si>
  <si>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</si>
  <si>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</si>
  <si>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</si>
  <si>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</si>
  <si>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</si>
  <si>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</si>
  <si>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</si>
  <si>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</si>
  <si>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</si>
  <si>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</si>
  <si>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</si>
  <si>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</si>
  <si>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</si>
  <si>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</si>
  <si>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</si>
  <si>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</si>
  <si>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</si>
  <si>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</si>
  <si>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</si>
  <si>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</si>
  <si>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</si>
  <si>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</si>
  <si>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</si>
  <si>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</si>
  <si>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</si>
  <si>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</si>
  <si>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</si>
  <si>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</si>
  <si>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</si>
  <si>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</si>
  <si>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</si>
  <si>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</si>
  <si>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</si>
  <si>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</si>
  <si>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</si>
  <si>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</si>
  <si>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</si>
  <si>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</si>
  <si>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</si>
  <si>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</si>
  <si>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</si>
  <si>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</si>
  <si>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</si>
  <si>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</si>
  <si>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</si>
  <si>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</si>
  <si>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</si>
  <si>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</si>
  <si>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</si>
  <si>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</si>
  <si>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</si>
  <si>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</si>
  <si>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</si>
  <si>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</si>
  <si>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</si>
  <si>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</si>
  <si>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</si>
  <si>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</si>
  <si>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</si>
  <si>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</si>
  <si>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</si>
  <si>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</si>
  <si>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</si>
  <si>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</si>
  <si>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</si>
  <si>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</si>
  <si>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</si>
  <si>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</si>
  <si>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</si>
  <si>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</si>
  <si>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</si>
  <si>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</si>
  <si>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</si>
  <si>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</si>
  <si>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</si>
  <si>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</si>
  <si>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</si>
  <si>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</si>
  <si>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</si>
  <si>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</si>
  <si>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</si>
  <si>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</si>
  <si>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</si>
  <si>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</si>
  <si>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</si>
  <si>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</si>
  <si>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</si>
  <si>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</si>
  <si>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</si>
  <si>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</si>
  <si>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</si>
  <si>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</si>
  <si>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</si>
  <si>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</si>
  <si>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</si>
  <si>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</si>
  <si>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</si>
  <si>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</si>
  <si>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</si>
  <si>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</si>
  <si>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</si>
  <si>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</si>
  <si>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</si>
  <si>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</si>
  <si>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</si>
  <si>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</si>
  <si>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</si>
  <si>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</si>
  <si>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</si>
  <si>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</si>
  <si>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</si>
  <si>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</si>
  <si>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</si>
  <si>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</si>
  <si>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</si>
  <si>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</si>
  <si>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</si>
  <si>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</si>
  <si>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</si>
  <si>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</si>
  <si>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</si>
  <si>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</si>
  <si>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</si>
  <si>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</si>
  <si>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</si>
  <si>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</si>
  <si>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</si>
  <si>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</si>
  <si>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</si>
  <si>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</si>
  <si>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</si>
  <si>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</si>
  <si>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</si>
  <si>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</si>
  <si>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</si>
  <si>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</si>
  <si>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</si>
  <si>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</si>
  <si>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</si>
  <si>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</si>
  <si>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</si>
  <si>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</si>
  <si>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</si>
  <si>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</si>
  <si>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</si>
  <si>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</si>
  <si>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</si>
  <si>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</si>
  <si>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</si>
  <si>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</si>
  <si>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</si>
  <si>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</si>
  <si>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</si>
  <si>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</si>
  <si>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</si>
  <si>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</si>
  <si>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</si>
  <si>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</si>
  <si>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</si>
  <si>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</si>
  <si>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</si>
  <si>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</si>
  <si>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</si>
  <si>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</si>
  <si>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</si>
  <si>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</si>
  <si>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</si>
  <si>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</si>
  <si>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</si>
  <si>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</si>
  <si>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</si>
  <si>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</si>
  <si>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</si>
  <si>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</si>
  <si>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</si>
  <si>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</si>
  <si>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</si>
  <si>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</si>
  <si>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</si>
  <si>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</si>
  <si>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</si>
  <si>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</si>
  <si>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</si>
  <si>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</si>
  <si>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</si>
  <si>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</si>
  <si>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</si>
  <si>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</si>
  <si>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</si>
  <si>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</si>
  <si>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</si>
  <si>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</si>
  <si>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</si>
  <si>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</si>
  <si>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</si>
  <si>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</si>
  <si>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</si>
  <si>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</si>
  <si>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</si>
  <si>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</si>
  <si>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</si>
  <si>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</si>
  <si>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</si>
  <si>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</si>
  <si>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</si>
  <si>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</si>
  <si>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</si>
  <si>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</si>
  <si>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</si>
  <si>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</si>
  <si>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</si>
  <si>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</si>
  <si>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</si>
  <si>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</si>
  <si>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</si>
  <si>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</si>
  <si>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</si>
  <si>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</si>
  <si>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</si>
  <si>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</si>
  <si>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</si>
  <si>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</si>
  <si>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</si>
  <si>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</si>
  <si>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</si>
  <si>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</si>
  <si>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</si>
  <si>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</si>
  <si>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</si>
  <si>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</si>
  <si>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</si>
  <si>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</si>
  <si>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</si>
  <si>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</si>
  <si>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</si>
  <si>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</si>
  <si>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</si>
  <si>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</si>
  <si>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</si>
  <si>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</si>
  <si>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</si>
  <si>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</si>
  <si>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</si>
  <si>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</si>
  <si>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</si>
  <si>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</si>
  <si>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</si>
  <si>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</si>
  <si>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</si>
  <si>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</si>
  <si>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</si>
  <si>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</si>
  <si>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</si>
  <si>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</si>
  <si>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</si>
  <si>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</si>
  <si>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</si>
  <si>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</si>
  <si>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</si>
  <si>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</si>
  <si>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</si>
  <si>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</si>
  <si>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</si>
  <si>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</si>
  <si>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</si>
  <si>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</si>
  <si>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</si>
  <si>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</si>
  <si>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</si>
  <si>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</si>
  <si>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</si>
  <si>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</si>
  <si>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</si>
  <si>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</si>
  <si>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</si>
  <si>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</si>
  <si>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</si>
  <si>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</si>
  <si>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</si>
  <si>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</si>
  <si>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</si>
  <si>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</si>
  <si>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</si>
  <si>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</si>
  <si>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</si>
  <si>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</si>
  <si>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</si>
  <si>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</si>
  <si>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</si>
  <si>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</si>
  <si>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</si>
  <si>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</si>
  <si>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</si>
  <si>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</si>
  <si>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</si>
  <si>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</si>
  <si>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</si>
  <si>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</si>
  <si>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</si>
  <si>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</si>
  <si>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</si>
  <si>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</si>
  <si>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</si>
  <si>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</si>
  <si>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</si>
  <si>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</si>
  <si>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</si>
  <si>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</si>
  <si>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</si>
  <si>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</si>
  <si>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</si>
  <si>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</si>
  <si>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</si>
  <si>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</si>
  <si>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</si>
  <si>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</si>
  <si>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</si>
  <si>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</si>
  <si>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</si>
  <si>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</si>
  <si>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</si>
  <si>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</si>
  <si>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</si>
  <si>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</si>
  <si>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</si>
  <si>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</si>
  <si>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</si>
  <si>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</si>
  <si>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</si>
  <si>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</si>
  <si>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</si>
  <si>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</si>
  <si>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</si>
  <si>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</si>
  <si>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</si>
  <si>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</si>
  <si>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</si>
  <si>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</si>
  <si>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</si>
  <si>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</si>
  <si>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</si>
  <si>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</si>
  <si>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</si>
  <si>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</si>
  <si>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</si>
  <si>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</si>
  <si>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</si>
  <si>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</si>
  <si>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</si>
  <si>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</si>
  <si>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</si>
  <si>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</si>
  <si>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</si>
  <si>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</si>
  <si>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</si>
  <si>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</si>
  <si>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</si>
  <si>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</si>
  <si>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</si>
  <si>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</si>
  <si>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</si>
  <si>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</si>
  <si>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</si>
  <si>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</si>
  <si>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</si>
  <si>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</si>
  <si>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</si>
  <si>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</si>
  <si>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</si>
  <si>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</si>
  <si>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</si>
  <si>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</si>
  <si>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</si>
  <si>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</si>
  <si>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</si>
  <si>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</si>
  <si>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</si>
  <si>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</si>
  <si>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</si>
  <si>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</si>
  <si>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</si>
  <si>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</si>
  <si>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</si>
  <si>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</si>
  <si>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</si>
  <si>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</si>
  <si>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</si>
  <si>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</si>
  <si>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</si>
  <si>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</si>
  <si>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</si>
  <si>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</si>
  <si>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</si>
  <si>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</si>
  <si>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</si>
  <si>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</si>
  <si>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</si>
  <si>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</si>
  <si>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</si>
  <si>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</si>
  <si>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</si>
  <si>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</si>
  <si>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</si>
  <si>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</si>
  <si>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</si>
  <si>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</si>
  <si>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</si>
  <si>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</si>
  <si>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</si>
  <si>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</si>
  <si>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</si>
  <si>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</si>
  <si>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</si>
  <si>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</si>
  <si>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</si>
  <si>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</si>
  <si>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</si>
  <si>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</si>
  <si>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</si>
  <si>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</si>
  <si>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</si>
  <si>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</si>
  <si>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</si>
  <si>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</si>
  <si>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</si>
  <si>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</si>
  <si>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</si>
  <si>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</si>
  <si>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</si>
  <si>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</si>
  <si>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</si>
  <si>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</si>
  <si>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</si>
  <si>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</si>
  <si>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</si>
  <si>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</si>
  <si>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</si>
  <si>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</si>
  <si>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</si>
  <si>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</si>
  <si>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</si>
  <si>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</si>
  <si>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</si>
  <si>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</si>
  <si>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</si>
  <si>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</si>
  <si>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</si>
  <si>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</si>
  <si>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</si>
  <si>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</si>
  <si>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</si>
  <si>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</si>
  <si>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</si>
  <si>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</si>
  <si>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</si>
  <si>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</si>
  <si>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</si>
  <si>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</si>
  <si>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</si>
  <si>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</si>
  <si>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</si>
  <si>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</si>
  <si>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</si>
  <si>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</si>
  <si>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</si>
  <si>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</si>
  <si>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</si>
  <si>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</si>
  <si>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</si>
  <si>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</si>
  <si>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</si>
  <si>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</si>
  <si>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</si>
  <si>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</si>
  <si>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</si>
  <si>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</si>
  <si>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</si>
  <si>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</si>
  <si>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</si>
  <si>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</si>
  <si>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</si>
  <si>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</si>
  <si>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</si>
  <si>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</si>
  <si>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</si>
  <si>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</si>
  <si>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</si>
  <si>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</si>
  <si>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</si>
  <si>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</si>
  <si>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</si>
  <si>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</si>
  <si>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</si>
  <si>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</si>
  <si>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</si>
  <si>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</si>
  <si>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</si>
  <si>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</si>
  <si>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</si>
  <si>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</si>
  <si>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</si>
  <si>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</si>
  <si>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</si>
  <si>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</si>
  <si>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</si>
  <si>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</si>
  <si>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</si>
  <si>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</si>
  <si>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</si>
  <si>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</si>
  <si>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</si>
  <si>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</si>
  <si>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</si>
  <si>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</si>
  <si>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</si>
  <si>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</si>
  <si>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</si>
  <si>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</si>
  <si>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</si>
  <si>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</si>
  <si>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</si>
  <si>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</si>
  <si>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</si>
  <si>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</si>
  <si>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</si>
  <si>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</si>
  <si>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</si>
  <si>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</si>
  <si>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</si>
  <si>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</si>
  <si>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</si>
  <si>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</si>
  <si>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</si>
  <si>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</si>
  <si>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</si>
  <si>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</si>
  <si>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</si>
  <si>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</si>
  <si>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</si>
  <si>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</si>
  <si>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</si>
  <si>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</si>
  <si>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</si>
  <si>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</si>
  <si>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</si>
  <si>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</si>
  <si>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</si>
  <si>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</si>
  <si>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</si>
  <si>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</si>
  <si>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</si>
  <si>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</si>
  <si>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</si>
  <si>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</si>
  <si>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</si>
  <si>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</si>
  <si>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</si>
  <si>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</si>
  <si>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</si>
  <si>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</si>
  <si>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</si>
  <si>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</si>
  <si>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</si>
  <si>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</si>
  <si>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</si>
  <si>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</si>
  <si>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</si>
  <si>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</si>
  <si>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</si>
  <si>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</si>
  <si>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</si>
  <si>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</si>
  <si>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</si>
  <si>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</si>
  <si>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</si>
  <si>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</si>
  <si>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</si>
  <si>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</si>
  <si>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</si>
  <si>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</si>
  <si>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</si>
  <si>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</si>
  <si>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</si>
  <si>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</si>
  <si>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</si>
  <si>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</si>
  <si>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</si>
  <si>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</si>
  <si>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</si>
  <si>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</si>
  <si>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</si>
  <si>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</si>
  <si>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</si>
  <si>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</si>
  <si>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</si>
  <si>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</si>
  <si>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</si>
  <si>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</si>
  <si>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</si>
  <si>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</si>
  <si>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</si>
  <si>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</si>
  <si>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</si>
  <si>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</si>
  <si>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</si>
  <si>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</si>
  <si>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</si>
  <si>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</si>
  <si>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</si>
  <si>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</si>
  <si>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</si>
  <si>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</si>
  <si>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</si>
  <si>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</si>
  <si>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</si>
  <si>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</si>
  <si>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</si>
  <si>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</si>
  <si>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</si>
  <si>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</si>
  <si>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</si>
  <si>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</si>
  <si>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</si>
  <si>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</si>
  <si>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</si>
  <si>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</si>
  <si>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</si>
  <si>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</si>
  <si>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</si>
  <si>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</si>
  <si>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</si>
  <si>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</si>
  <si>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</si>
  <si>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</si>
  <si>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</si>
  <si>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</si>
  <si>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</si>
  <si>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</si>
  <si>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</si>
  <si>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</si>
  <si>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</si>
  <si>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</si>
  <si>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</si>
  <si>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</si>
  <si>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</si>
  <si>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</si>
  <si>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</si>
  <si>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</si>
  <si>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</si>
  <si>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</si>
  <si>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</si>
  <si>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</si>
  <si>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</si>
  <si>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</si>
  <si>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</si>
  <si>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</si>
  <si>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</si>
  <si>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</si>
  <si>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</si>
  <si>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</si>
  <si>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</si>
  <si>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</si>
  <si>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</si>
  <si>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</si>
  <si>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</si>
  <si>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</si>
  <si>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</si>
  <si>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</si>
  <si>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</si>
  <si>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</si>
  <si>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</si>
  <si>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</si>
  <si>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</si>
  <si>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</si>
  <si>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</si>
  <si>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</si>
  <si>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</si>
  <si>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</si>
  <si>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</si>
  <si>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</si>
  <si>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</si>
  <si>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</si>
  <si>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</si>
  <si>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</si>
  <si>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</si>
  <si>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</si>
  <si>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</si>
  <si>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</si>
  <si>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</si>
  <si>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</si>
  <si>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</si>
  <si>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</si>
  <si>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</si>
  <si>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</si>
  <si>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</si>
  <si>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</si>
  <si>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</si>
  <si>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</si>
  <si>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</si>
  <si>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</si>
  <si>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</si>
  <si>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</si>
  <si>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</si>
  <si>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</si>
  <si>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</si>
  <si>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</si>
  <si>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</si>
  <si>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</si>
  <si>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</si>
  <si>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</si>
  <si>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</si>
  <si>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</si>
  <si>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</si>
  <si>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</si>
  <si>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</si>
  <si>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</si>
  <si>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</si>
  <si>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</si>
  <si>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</si>
  <si>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</si>
  <si>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</si>
  <si>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</si>
  <si>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</si>
  <si>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</si>
  <si>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</si>
  <si>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</si>
  <si>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</si>
  <si>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</si>
  <si>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</si>
  <si>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</si>
  <si>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</si>
  <si>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</si>
  <si>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</si>
  <si>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</si>
  <si>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</si>
  <si>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</si>
  <si>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</si>
  <si>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</si>
  <si>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</si>
  <si>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</si>
  <si>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</si>
  <si>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</si>
  <si>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</si>
  <si>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</si>
  <si>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</si>
  <si>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</si>
  <si>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</si>
  <si>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</si>
  <si>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</si>
  <si>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</si>
  <si>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</si>
  <si>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</si>
  <si>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</si>
  <si>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</si>
  <si>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</si>
  <si>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</si>
  <si>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</si>
  <si>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</si>
  <si>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</si>
  <si>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</si>
  <si>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</si>
  <si>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</si>
  <si>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</si>
  <si>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</si>
  <si>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</si>
  <si>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</si>
  <si>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</si>
  <si>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</si>
  <si>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</si>
  <si>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</si>
  <si>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</si>
  <si>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</si>
  <si>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</si>
  <si>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</si>
  <si>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</si>
  <si>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</si>
  <si>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</si>
  <si>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</si>
  <si>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</si>
  <si>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</si>
  <si>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</si>
  <si>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</si>
  <si>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</si>
  <si>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</si>
  <si>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</si>
  <si>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</si>
  <si>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</si>
  <si>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</si>
  <si>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</si>
  <si>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</si>
  <si>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</si>
  <si>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</si>
  <si>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</si>
  <si>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</si>
  <si>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</si>
  <si>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</si>
  <si>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</si>
  <si>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</si>
  <si>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</si>
  <si>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</si>
  <si>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</si>
  <si>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</si>
  <si>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</si>
  <si>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</si>
  <si>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</si>
  <si>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</si>
  <si>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</si>
  <si>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</si>
  <si>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</si>
  <si>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</si>
  <si>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</si>
  <si>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</si>
  <si>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</si>
  <si>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</si>
  <si>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</si>
  <si>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</si>
  <si>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</si>
  <si>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</si>
  <si>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</si>
  <si>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</si>
  <si>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</si>
  <si>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</si>
  <si>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</si>
  <si>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</si>
  <si>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</si>
  <si>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</si>
  <si>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</si>
  <si>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</si>
  <si>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</si>
  <si>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</si>
  <si>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</si>
  <si>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</si>
  <si>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</si>
  <si>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</si>
  <si>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</si>
  <si>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</si>
  <si>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</si>
  <si>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</si>
  <si>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</si>
  <si>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</si>
  <si>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</si>
  <si>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</si>
  <si>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</si>
  <si>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</si>
  <si>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</si>
  <si>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</si>
  <si>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</si>
  <si>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</si>
  <si>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</si>
  <si>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</si>
  <si>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</si>
  <si>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</si>
  <si>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</si>
  <si>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</si>
  <si>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</si>
  <si>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</si>
  <si>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</si>
  <si>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</si>
  <si>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</si>
  <si>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</si>
  <si>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</si>
  <si>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</si>
  <si>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</si>
  <si>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</si>
  <si>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</si>
  <si>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</si>
  <si>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</si>
  <si>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</si>
  <si>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</si>
  <si>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</si>
  <si>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</si>
  <si>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</si>
  <si>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</si>
  <si>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</si>
  <si>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</si>
  <si>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</si>
  <si>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</si>
  <si>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</si>
  <si>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</si>
  <si>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</si>
  <si>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</si>
  <si>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</si>
  <si>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</si>
  <si>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</si>
  <si>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</si>
  <si>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</si>
  <si>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</si>
  <si>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</si>
  <si>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</si>
  <si>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</si>
  <si>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</si>
  <si>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</si>
  <si>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</si>
  <si>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</si>
  <si>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</si>
  <si>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</si>
  <si>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</si>
  <si>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</si>
  <si>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</si>
  <si>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</si>
  <si>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</si>
  <si>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</si>
  <si>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</si>
  <si>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</si>
  <si>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</si>
  <si>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</si>
  <si>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</si>
  <si>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</si>
  <si>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</si>
  <si>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</si>
  <si>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</si>
  <si>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</si>
  <si>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</si>
  <si>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</si>
  <si>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</si>
  <si>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</si>
  <si>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</si>
  <si>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</si>
  <si>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</si>
  <si>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</si>
  <si>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</si>
  <si>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</si>
  <si>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</si>
  <si>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</si>
  <si>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</si>
  <si>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</si>
  <si>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</si>
  <si>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</si>
  <si>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</si>
  <si>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</si>
  <si>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</si>
  <si>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</si>
  <si>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</si>
  <si>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</si>
  <si>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</si>
  <si>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</si>
  <si>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</si>
  <si>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</si>
  <si>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</si>
  <si>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</si>
  <si>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</si>
  <si>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</si>
  <si>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</si>
  <si>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</si>
  <si>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</si>
  <si>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</si>
  <si>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</si>
  <si>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</si>
  <si>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</si>
  <si>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</si>
  <si>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</si>
  <si>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</si>
  <si>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</si>
  <si>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</si>
  <si>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</si>
  <si>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</si>
  <si>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</si>
  <si>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</si>
  <si>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</si>
  <si>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</si>
  <si>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</si>
  <si>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</si>
  <si>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</si>
  <si>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</si>
  <si>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</si>
  <si>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</si>
  <si>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</si>
  <si>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</si>
  <si>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</si>
  <si>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</si>
  <si>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</si>
  <si>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</si>
  <si>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</si>
  <si>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</si>
  <si>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</si>
  <si>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</si>
  <si>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</si>
  <si>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</si>
  <si>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</si>
  <si>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</si>
  <si>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</si>
  <si>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</si>
  <si>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</si>
  <si>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</si>
  <si>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</si>
  <si>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</si>
  <si>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</si>
  <si>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</si>
  <si>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</si>
  <si>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</si>
  <si>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</si>
  <si>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</si>
  <si>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</si>
  <si>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</si>
  <si>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</si>
  <si>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</si>
  <si>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</si>
  <si>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</si>
  <si>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</si>
  <si>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</si>
  <si>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</si>
  <si>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</si>
  <si>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</si>
  <si>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</si>
  <si>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</si>
  <si>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</si>
  <si>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</si>
  <si>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</si>
  <si>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</si>
  <si>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</si>
  <si>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</si>
  <si>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</si>
  <si>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</si>
  <si>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</si>
  <si>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</si>
  <si>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</si>
  <si>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</si>
  <si>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</si>
  <si>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</si>
  <si>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</si>
  <si>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</si>
  <si>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</si>
  <si>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</si>
  <si>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</si>
  <si>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</si>
  <si>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</si>
  <si>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</si>
  <si>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</si>
  <si>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</si>
  <si>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</si>
  <si>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</si>
  <si>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</si>
  <si>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</si>
  <si>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</si>
  <si>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</si>
  <si>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</si>
  <si>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</si>
  <si>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</si>
  <si>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</si>
  <si>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</si>
  <si>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</si>
  <si>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</si>
  <si>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</si>
  <si>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</si>
  <si>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</si>
  <si>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</si>
  <si>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</si>
  <si>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</si>
  <si>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</si>
  <si>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</si>
  <si>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</si>
  <si>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</si>
  <si>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</si>
  <si>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</si>
  <si>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</si>
  <si>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</si>
  <si>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</si>
  <si>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</si>
  <si>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</si>
  <si>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</si>
  <si>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</si>
  <si>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</si>
  <si>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</si>
  <si>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</si>
  <si>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</si>
  <si>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</si>
  <si>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</si>
  <si>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</si>
  <si>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</si>
  <si>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</si>
  <si>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</si>
  <si>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</si>
  <si>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</si>
  <si>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</si>
  <si>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</si>
  <si>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</si>
  <si>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</si>
  <si>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</si>
  <si>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</si>
  <si>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</si>
  <si>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</si>
  <si>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</si>
  <si>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</si>
  <si>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</si>
  <si>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</si>
  <si>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</si>
  <si>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</si>
  <si>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</si>
  <si>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</si>
  <si>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</si>
  <si>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</si>
  <si>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</si>
  <si>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</si>
  <si>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</si>
  <si>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</si>
  <si>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</si>
  <si>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</si>
  <si>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</si>
  <si>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</si>
  <si>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</si>
  <si>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</si>
  <si>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</si>
  <si>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</si>
  <si>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</si>
  <si>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</si>
  <si>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</si>
  <si>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</si>
  <si>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</si>
  <si>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</si>
  <si>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</si>
  <si>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</si>
  <si>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</si>
  <si>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</si>
  <si>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</si>
  <si>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</si>
  <si>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</si>
  <si>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</si>
  <si>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</si>
  <si>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</si>
  <si>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</si>
  <si>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</si>
  <si>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</si>
  <si>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</si>
  <si>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</si>
  <si>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</si>
  <si>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</si>
  <si>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</si>
  <si>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</si>
  <si>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</si>
  <si>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</si>
  <si>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</si>
  <si>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</si>
  <si>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</si>
  <si>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</si>
  <si>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</si>
  <si>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</si>
  <si>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</si>
  <si>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</si>
  <si>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</si>
  <si>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</si>
  <si>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</si>
  <si>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</si>
  <si>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</si>
  <si>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</si>
  <si>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</si>
  <si>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</si>
  <si>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</si>
  <si>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</si>
  <si>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</si>
  <si>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</si>
  <si>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</si>
  <si>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</si>
  <si>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</si>
  <si>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</si>
  <si>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</si>
  <si>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</si>
  <si>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</si>
  <si>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</si>
  <si>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</si>
  <si>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</si>
  <si>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</si>
  <si>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</si>
  <si>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</si>
  <si>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</si>
  <si>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</si>
  <si>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</si>
  <si>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</si>
  <si>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</si>
  <si>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</si>
  <si>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</si>
  <si>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</si>
  <si>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</si>
  <si>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</si>
  <si>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</si>
  <si>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</si>
  <si>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</si>
  <si>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</si>
  <si>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</si>
  <si>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</si>
  <si>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</si>
  <si>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</si>
  <si>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</si>
  <si>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</si>
  <si>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</si>
  <si>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</si>
  <si>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</si>
  <si>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</si>
  <si>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</si>
  <si>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</si>
  <si>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</si>
  <si>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</si>
  <si>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</si>
  <si>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</si>
  <si>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</si>
  <si>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</si>
  <si>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</si>
  <si>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</si>
  <si>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</si>
  <si>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</si>
  <si>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</si>
  <si>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</si>
  <si>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</si>
  <si>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</si>
  <si>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</si>
  <si>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</si>
  <si>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</si>
  <si>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</si>
  <si>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</si>
  <si>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</si>
  <si>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</si>
  <si>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</si>
  <si>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</si>
  <si>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</si>
  <si>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</si>
  <si>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</si>
  <si>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</si>
  <si>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</si>
  <si>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</si>
  <si>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</si>
  <si>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</si>
  <si>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</si>
  <si>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</si>
  <si>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</si>
  <si>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</si>
  <si>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</si>
  <si>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</si>
  <si>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</si>
  <si>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</si>
  <si>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</si>
  <si>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</si>
  <si>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</si>
  <si>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</si>
  <si>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</si>
  <si>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</si>
  <si>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</si>
  <si>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</si>
  <si>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</si>
  <si>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</si>
  <si>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</si>
  <si>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</si>
  <si>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</si>
  <si>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</si>
  <si>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</si>
  <si>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</si>
  <si>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</si>
  <si>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</si>
  <si>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</si>
  <si>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</si>
  <si>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</si>
  <si>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</si>
  <si>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</si>
  <si>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</si>
  <si>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</si>
  <si>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</si>
  <si>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</si>
  <si>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</si>
  <si>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</si>
  <si>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</si>
  <si>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</si>
  <si>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</si>
  <si>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</si>
  <si>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</si>
  <si>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</si>
  <si>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</si>
  <si>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</si>
  <si>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</si>
  <si>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</si>
  <si>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</si>
  <si>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</si>
  <si>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</si>
  <si>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</si>
  <si>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</si>
  <si>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</si>
  <si>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</si>
  <si>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</si>
  <si>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</si>
  <si>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</si>
  <si>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</si>
  <si>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</si>
  <si>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</si>
  <si>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</si>
  <si>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</si>
  <si>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</si>
  <si>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</si>
  <si>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</si>
  <si>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</si>
  <si>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</si>
  <si>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</si>
  <si>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</si>
  <si>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</si>
  <si>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</si>
  <si>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</si>
  <si>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</si>
  <si>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</si>
  <si>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</si>
  <si>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</si>
  <si>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</si>
  <si>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</si>
  <si>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</si>
  <si>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</si>
  <si>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</si>
  <si>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</si>
  <si>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</si>
  <si>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</si>
  <si>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</si>
  <si>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</si>
  <si>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</si>
  <si>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</si>
  <si>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</si>
  <si>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</si>
  <si>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</si>
  <si>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</si>
  <si>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</si>
  <si>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</si>
  <si>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</si>
  <si>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</si>
  <si>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</si>
  <si>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</si>
  <si>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</si>
  <si>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</si>
  <si>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</si>
  <si>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</si>
  <si>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</si>
  <si>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</si>
  <si>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</si>
  <si>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</si>
  <si>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</si>
  <si>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</si>
  <si>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</si>
  <si>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</si>
  <si>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</si>
  <si>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</si>
  <si>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</si>
  <si>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</si>
  <si>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</si>
  <si>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</si>
  <si>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</si>
  <si>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</si>
  <si>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</si>
  <si>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</si>
  <si>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</si>
  <si>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</si>
  <si>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</si>
  <si>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</si>
  <si>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</si>
  <si>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</si>
  <si>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</si>
  <si>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</si>
  <si>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</si>
  <si>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</si>
  <si>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</si>
  <si>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</si>
  <si>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</si>
  <si>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</si>
  <si>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</si>
  <si>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</si>
  <si>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</si>
  <si>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</si>
  <si>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</si>
  <si>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</si>
  <si>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</si>
  <si>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</si>
  <si>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</si>
  <si>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</si>
  <si>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</si>
  <si>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</si>
  <si>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</si>
  <si>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</si>
  <si>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</si>
  <si>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</si>
  <si>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</si>
  <si>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</si>
  <si>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</si>
  <si>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</si>
  <si>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</si>
  <si>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</si>
  <si>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</si>
  <si>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</si>
  <si>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</si>
  <si>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</si>
  <si>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</si>
  <si>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</si>
  <si>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</si>
  <si>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</si>
  <si>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</si>
  <si>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</si>
  <si>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</si>
  <si>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</si>
  <si>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</si>
  <si>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</si>
  <si>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</si>
  <si>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</si>
  <si>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</si>
  <si>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</si>
  <si>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</si>
  <si>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</si>
  <si>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</si>
  <si>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</si>
  <si>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</si>
  <si>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</si>
  <si>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</si>
  <si>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</si>
  <si>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</si>
  <si>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</si>
  <si>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</si>
  <si>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</si>
  <si>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</si>
  <si>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</si>
  <si>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</si>
  <si>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</si>
  <si>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</si>
  <si>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</si>
  <si>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</si>
  <si>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</si>
  <si>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</si>
  <si>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</si>
  <si>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</si>
  <si>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</si>
  <si>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</si>
  <si>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</si>
  <si>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</si>
  <si>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</si>
  <si>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</si>
  <si>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</si>
  <si>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</si>
  <si>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</si>
  <si>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</si>
  <si>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</si>
  <si>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</si>
  <si>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</si>
  <si>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</si>
  <si>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</si>
  <si>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</si>
  <si>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</si>
  <si>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</si>
  <si>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</si>
  <si>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</si>
  <si>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</si>
  <si>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</si>
  <si>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</si>
  <si>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</si>
  <si>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</si>
  <si>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</si>
  <si>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</si>
  <si>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</si>
  <si>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</si>
  <si>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</si>
  <si>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</si>
  <si>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</si>
  <si>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</si>
  <si>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</si>
  <si>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</si>
  <si>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</si>
  <si>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</si>
  <si>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</si>
  <si>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</si>
  <si>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</si>
  <si>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</si>
  <si>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</si>
  <si>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</si>
  <si>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</si>
  <si>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</si>
  <si>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</si>
  <si>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</si>
  <si>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</si>
  <si>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</si>
  <si>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</si>
  <si>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</si>
  <si>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</si>
  <si>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</si>
  <si>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</si>
  <si>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</si>
  <si>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</si>
  <si>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</si>
  <si>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</si>
  <si>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</si>
  <si>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</si>
  <si>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</si>
  <si>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</si>
  <si>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</si>
  <si>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</si>
  <si>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</si>
  <si>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</si>
  <si>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</si>
  <si>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</si>
  <si>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</si>
  <si>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</si>
  <si>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</si>
  <si>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</si>
  <si>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</si>
  <si>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</si>
  <si>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</si>
  <si>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</si>
  <si>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</si>
  <si>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</si>
  <si>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</si>
  <si>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</si>
  <si>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</si>
  <si>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</si>
  <si>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</si>
  <si>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</si>
  <si>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</si>
  <si>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</si>
  <si>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</si>
  <si>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</si>
  <si>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</si>
  <si>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</si>
  <si>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</si>
  <si>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</si>
  <si>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</si>
  <si>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</si>
  <si>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</si>
  <si>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</si>
  <si>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</si>
  <si>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</si>
  <si>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</si>
  <si>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</si>
  <si>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</si>
  <si>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</si>
  <si>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</si>
  <si>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</si>
  <si>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</si>
  <si>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</si>
  <si>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</si>
  <si>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</si>
  <si>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</si>
  <si>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</si>
  <si>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</si>
  <si>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</si>
  <si>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</si>
  <si>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</si>
  <si>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</si>
  <si>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</si>
  <si>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</si>
  <si>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</si>
  <si>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</si>
  <si>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</si>
  <si>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</si>
  <si>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</si>
  <si>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</si>
  <si>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</si>
  <si>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</si>
  <si>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</si>
  <si>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</si>
  <si>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</si>
  <si>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</si>
  <si>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</si>
  <si>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</si>
  <si>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</si>
  <si>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</si>
  <si>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</si>
  <si>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</si>
  <si>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</si>
  <si>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</si>
  <si>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</si>
  <si>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</si>
  <si>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</si>
  <si>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</si>
  <si>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</si>
  <si>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</si>
  <si>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</si>
  <si>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</si>
  <si>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</si>
  <si>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</si>
  <si>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</si>
  <si>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</si>
  <si>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</si>
  <si>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</si>
  <si>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</si>
  <si>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</si>
  <si>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</si>
  <si>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</si>
  <si>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</si>
  <si>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</si>
  <si>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</si>
  <si>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</si>
  <si>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</si>
  <si>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</si>
  <si>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</si>
  <si>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</si>
  <si>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</si>
  <si>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</si>
  <si>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</si>
  <si>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</si>
  <si>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</si>
  <si>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</si>
  <si>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</si>
  <si>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</si>
  <si>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</si>
  <si>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</si>
  <si>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</si>
  <si>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</si>
  <si>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</si>
  <si>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</si>
  <si>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</si>
  <si>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</si>
  <si>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</si>
  <si>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</si>
  <si>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</si>
  <si>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</si>
  <si>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</si>
  <si>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</si>
  <si>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</si>
  <si>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</si>
  <si>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</si>
  <si>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</si>
  <si>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</si>
  <si>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</si>
  <si>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</si>
  <si>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</si>
  <si>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</si>
  <si>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</si>
  <si>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</si>
  <si>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</si>
  <si>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</si>
  <si>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</si>
  <si>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</si>
  <si>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</si>
  <si>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</si>
  <si>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</si>
  <si>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</si>
  <si>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</si>
  <si>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</si>
  <si>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</si>
  <si>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</si>
  <si>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</si>
  <si>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</si>
  <si>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</si>
  <si>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</si>
  <si>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</si>
  <si>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</si>
  <si>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</si>
  <si>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</si>
  <si>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</si>
  <si>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</si>
  <si>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</si>
  <si>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</si>
  <si>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</si>
  <si>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</si>
  <si>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</si>
  <si>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</si>
  <si>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</si>
  <si>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</si>
  <si>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</si>
  <si>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</si>
  <si>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</si>
  <si>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</si>
  <si>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</si>
  <si>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</si>
  <si>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</si>
  <si>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</si>
  <si>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</si>
  <si>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</si>
  <si>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</si>
  <si>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</si>
  <si>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</si>
  <si>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</si>
  <si>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</si>
  <si>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</si>
  <si>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</si>
  <si>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</si>
  <si>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</si>
  <si>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</si>
  <si>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</si>
  <si>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</si>
  <si>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</si>
  <si>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</si>
  <si>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</si>
  <si>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</si>
  <si>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</si>
  <si>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</si>
  <si>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</si>
  <si>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</si>
  <si>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</si>
  <si>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</si>
  <si>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</si>
  <si>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</si>
  <si>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</si>
  <si>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</si>
  <si>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</si>
  <si>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</si>
  <si>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</si>
  <si>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</si>
  <si>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</si>
  <si>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</si>
  <si>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</si>
  <si>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</si>
  <si>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</si>
  <si>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</si>
  <si>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</si>
  <si>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</si>
  <si>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</si>
  <si>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</si>
  <si>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</si>
  <si>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</si>
  <si>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</si>
  <si>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</si>
  <si>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</si>
  <si>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</si>
  <si>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</si>
  <si>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</si>
  <si>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</si>
  <si>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</si>
  <si>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</si>
  <si>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</si>
  <si>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</si>
  <si>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</si>
  <si>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</si>
  <si>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</si>
  <si>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</si>
  <si>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</si>
  <si>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</si>
  <si>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</si>
  <si>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</si>
  <si>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</si>
  <si>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</si>
  <si>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</si>
  <si>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</si>
  <si>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</si>
  <si>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</si>
  <si>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</si>
  <si>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</si>
  <si>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</si>
  <si>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</si>
  <si>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</si>
  <si>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</si>
  <si>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</si>
  <si>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</si>
  <si>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</si>
  <si>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</si>
  <si>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</si>
  <si>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</si>
  <si>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</si>
  <si>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</si>
  <si>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</si>
  <si>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</si>
  <si>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</si>
  <si>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</si>
  <si>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</si>
  <si>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</si>
  <si>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</si>
  <si>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</si>
  <si>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</si>
  <si>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</si>
  <si>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</si>
  <si>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</si>
  <si>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</si>
  <si>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</si>
  <si>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</si>
  <si>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</si>
  <si>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</si>
  <si>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</si>
  <si>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</si>
  <si>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</si>
  <si>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</si>
  <si>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</si>
  <si>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</si>
  <si>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</si>
  <si>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</si>
  <si>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</si>
  <si>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</si>
  <si>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</si>
  <si>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</si>
  <si>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</si>
  <si>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</si>
  <si>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</si>
  <si>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</si>
  <si>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</si>
  <si>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</si>
  <si>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</si>
  <si>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</si>
  <si>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</si>
  <si>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</si>
  <si>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</si>
  <si>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</si>
  <si>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</si>
  <si>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</si>
  <si>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</si>
  <si>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</si>
  <si>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</si>
  <si>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</si>
  <si>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</si>
  <si>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</si>
  <si>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</si>
  <si>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</si>
  <si>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</si>
  <si>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</si>
  <si>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</si>
  <si>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</si>
  <si>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</si>
  <si>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</si>
  <si>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</si>
  <si>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</si>
  <si>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</si>
  <si>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</si>
  <si>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</si>
  <si>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</si>
  <si>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</si>
  <si>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</si>
  <si>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</si>
  <si>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</si>
  <si>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</si>
  <si>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</si>
  <si>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</si>
  <si>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</si>
  <si>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</si>
  <si>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</si>
  <si>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</si>
  <si>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</si>
  <si>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</si>
  <si>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</si>
  <si>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</si>
  <si>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</si>
  <si>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</si>
  <si>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</si>
  <si>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</si>
  <si>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</si>
  <si>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</si>
  <si>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</si>
  <si>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</si>
  <si>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</si>
  <si>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</si>
  <si>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</si>
  <si>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</si>
  <si>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</si>
  <si>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</si>
  <si>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</si>
  <si>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</si>
  <si>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</si>
  <si>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</si>
  <si>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</si>
  <si>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</si>
  <si>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</si>
  <si>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</si>
  <si>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</si>
  <si>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</si>
  <si>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</si>
  <si>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</si>
  <si>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</si>
  <si>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</si>
  <si>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</si>
  <si>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</si>
  <si>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</si>
  <si>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</si>
  <si>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</si>
  <si>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</si>
  <si>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</si>
  <si>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</si>
  <si>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</si>
  <si>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</si>
  <si>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</si>
  <si>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</si>
  <si>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</si>
  <si>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</si>
  <si>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</si>
  <si>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</si>
  <si>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</si>
  <si>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</si>
  <si>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</si>
  <si>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</si>
  <si>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</si>
  <si>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</si>
  <si>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</si>
  <si>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</si>
  <si>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</si>
  <si>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</si>
  <si>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</si>
  <si>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</si>
  <si>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</si>
  <si>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</si>
  <si>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</si>
  <si>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</si>
  <si>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</si>
  <si>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</si>
  <si>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</si>
  <si>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</si>
  <si>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</si>
  <si>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</si>
  <si>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</si>
  <si>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</si>
  <si>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</si>
  <si>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</si>
  <si>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</si>
  <si>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</si>
  <si>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</si>
  <si>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</si>
  <si>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</si>
  <si>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</si>
  <si>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</si>
  <si>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</si>
  <si>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</si>
  <si>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</si>
  <si>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</si>
  <si>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</si>
  <si>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</si>
  <si>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</si>
  <si>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</si>
  <si>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</si>
  <si>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</si>
  <si>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</si>
  <si>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</si>
  <si>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</si>
  <si>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</si>
  <si>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</si>
  <si>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</si>
  <si>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</si>
  <si>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</si>
  <si>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</si>
  <si>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</si>
  <si>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</si>
  <si>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</si>
  <si>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</si>
  <si>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</si>
  <si>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</si>
  <si>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</si>
  <si>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</si>
  <si>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</si>
  <si>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</si>
  <si>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</si>
  <si>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</si>
  <si>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</si>
  <si>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</si>
  <si>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</si>
  <si>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</si>
  <si>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</si>
  <si>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</si>
  <si>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</si>
  <si>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</si>
  <si>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</si>
  <si>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</si>
  <si>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</si>
  <si>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</si>
  <si>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</si>
  <si>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</si>
  <si>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</si>
  <si>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</si>
  <si>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</si>
  <si>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</si>
  <si>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</si>
  <si>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</si>
  <si>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</si>
  <si>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</si>
  <si>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</si>
  <si>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</si>
  <si>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</si>
  <si>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</si>
  <si>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</si>
  <si>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</si>
  <si>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</si>
  <si>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</si>
  <si>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</si>
  <si>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</si>
  <si>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</si>
  <si>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</si>
  <si>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</si>
  <si>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</si>
  <si>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</si>
  <si>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</si>
  <si>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</si>
  <si>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</si>
  <si>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</si>
  <si>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</si>
  <si>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</si>
  <si>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</si>
  <si>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</si>
  <si>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</si>
  <si>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</si>
  <si>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</si>
  <si>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</si>
  <si>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</si>
  <si>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</si>
  <si>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</si>
  <si>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</si>
  <si>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</si>
  <si>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</si>
  <si>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</si>
  <si>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</si>
  <si>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</si>
  <si>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</si>
  <si>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</si>
  <si>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</si>
  <si>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</si>
  <si>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</si>
  <si>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</si>
  <si>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</si>
  <si>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</si>
  <si>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</si>
  <si>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</si>
  <si>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</si>
  <si>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</si>
  <si>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</si>
  <si>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</si>
  <si>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</si>
  <si>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</si>
  <si>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</si>
  <si>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</si>
  <si>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</si>
  <si>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</si>
  <si>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</si>
  <si>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</si>
  <si>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</si>
  <si>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</si>
  <si>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</si>
  <si>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</si>
  <si>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</si>
  <si>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</si>
  <si>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</si>
  <si>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</si>
  <si>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</si>
  <si>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</si>
  <si>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</si>
  <si>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</si>
  <si>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</si>
  <si>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</si>
  <si>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</si>
  <si>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</si>
  <si>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</si>
  <si>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</si>
  <si>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</si>
  <si>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</si>
  <si>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</si>
  <si>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</si>
  <si>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</si>
  <si>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</si>
  <si>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</si>
  <si>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</si>
  <si>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</si>
  <si>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</si>
  <si>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</si>
  <si>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</si>
  <si>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</si>
  <si>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</si>
  <si>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</si>
  <si>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</si>
  <si>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</si>
  <si>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</si>
  <si>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</si>
  <si>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</si>
  <si>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</si>
  <si>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</si>
  <si>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</si>
  <si>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</si>
  <si>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</si>
  <si>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</si>
  <si>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</si>
  <si>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</si>
  <si>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</si>
  <si>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</si>
  <si>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</si>
  <si>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</si>
  <si>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</si>
  <si>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</si>
  <si>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</si>
  <si>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</si>
  <si>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</si>
  <si>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</si>
  <si>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</si>
  <si>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</si>
  <si>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</si>
  <si>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</si>
  <si>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</si>
  <si>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</si>
  <si>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</si>
  <si>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</si>
  <si>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</si>
  <si>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</si>
  <si>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</si>
  <si>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</si>
  <si>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</si>
  <si>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</si>
  <si>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</si>
  <si>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</si>
  <si>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</si>
  <si>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</si>
  <si>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</si>
  <si>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</si>
  <si>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</si>
  <si>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</si>
  <si>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</si>
  <si>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</si>
  <si>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</si>
  <si>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</si>
  <si>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</si>
  <si>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</si>
  <si>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</si>
  <si>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</si>
  <si>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</si>
  <si>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</si>
  <si>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</si>
  <si>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</si>
  <si>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</si>
  <si>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</si>
  <si>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</si>
  <si>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</si>
  <si>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</si>
  <si>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</si>
  <si>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</si>
  <si>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</si>
  <si>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</si>
  <si>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</si>
  <si>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</si>
  <si>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</si>
  <si>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</si>
  <si>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</si>
  <si>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</si>
  <si>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</si>
  <si>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</si>
  <si>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</si>
  <si>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</si>
  <si>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</si>
  <si>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</si>
  <si>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</si>
  <si>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</si>
  <si>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</si>
  <si>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</si>
  <si>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</si>
  <si>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</si>
  <si>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</si>
  <si>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</si>
  <si>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</si>
  <si>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</si>
  <si>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</si>
  <si>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</si>
  <si>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</si>
  <si>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</si>
  <si>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</si>
  <si>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</si>
  <si>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</si>
  <si>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</si>
  <si>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</si>
  <si>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</si>
  <si>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</si>
  <si>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</si>
  <si>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</si>
  <si>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</si>
  <si>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</si>
  <si>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</si>
  <si>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</si>
  <si>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</si>
  <si>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</si>
  <si>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</si>
  <si>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</si>
  <si>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</si>
  <si>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</si>
  <si>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</si>
  <si>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</si>
  <si>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</si>
  <si>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</si>
  <si>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</si>
  <si>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</si>
  <si>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</si>
  <si>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</si>
  <si>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</si>
  <si>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</si>
  <si>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</si>
  <si>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</si>
  <si>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</si>
  <si>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</si>
  <si>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</si>
  <si>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</si>
  <si>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</si>
  <si>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</si>
  <si>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</si>
  <si>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</si>
  <si>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</si>
  <si>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</si>
  <si>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</si>
  <si>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</si>
  <si>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</si>
  <si>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</si>
  <si>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</si>
  <si>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</si>
  <si>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</si>
  <si>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</si>
  <si>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</si>
  <si>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</si>
  <si>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</si>
  <si>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</si>
  <si>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</si>
  <si>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</si>
  <si>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</si>
  <si>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</si>
  <si>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</si>
  <si>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</si>
  <si>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</si>
  <si>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</si>
  <si>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</si>
  <si>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</si>
  <si>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</si>
  <si>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</si>
  <si>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</si>
  <si>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</si>
  <si>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</si>
  <si>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</si>
  <si>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</si>
  <si>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</si>
  <si>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</si>
  <si>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</si>
  <si>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</si>
  <si>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</si>
  <si>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</si>
  <si>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</si>
  <si>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</si>
  <si>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</si>
  <si>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</si>
  <si>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</si>
  <si>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</si>
  <si>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</si>
  <si>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</si>
  <si>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</si>
  <si>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</si>
  <si>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</si>
  <si>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</si>
  <si>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</si>
  <si>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</si>
  <si>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</si>
  <si>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</si>
  <si>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</si>
  <si>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</si>
  <si>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</si>
  <si>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</si>
  <si>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</si>
  <si>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</si>
  <si>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</si>
  <si>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</si>
  <si>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</si>
  <si>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</si>
  <si>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</si>
  <si>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</si>
  <si>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</si>
  <si>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</si>
  <si>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</si>
  <si>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</si>
  <si>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</si>
  <si>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</si>
  <si>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</si>
  <si>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</si>
  <si>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</si>
  <si>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</si>
  <si>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</si>
  <si>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</si>
  <si>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</si>
  <si>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</si>
  <si>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</si>
  <si>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</si>
  <si>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</si>
  <si>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</si>
  <si>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</si>
  <si>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</si>
  <si>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</si>
  <si>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</si>
  <si>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</si>
  <si>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</si>
  <si>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</si>
  <si>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</si>
  <si>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</si>
  <si>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</si>
  <si>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</si>
  <si>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</si>
  <si>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</si>
  <si>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</si>
  <si>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</si>
  <si>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</si>
  <si>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</si>
  <si>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</si>
  <si>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</si>
  <si>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</si>
  <si>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</si>
  <si>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</si>
  <si>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</si>
  <si>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</si>
  <si>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</si>
  <si>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</si>
  <si>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</si>
  <si>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</si>
  <si>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</si>
  <si>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</si>
  <si>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</si>
  <si>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</si>
  <si>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</si>
  <si>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</si>
  <si>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</si>
  <si>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</si>
  <si>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</si>
  <si>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</si>
  <si>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</si>
  <si>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</si>
  <si>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</si>
  <si>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</si>
  <si>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</si>
  <si>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</si>
  <si>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</si>
  <si>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</si>
  <si>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</si>
  <si>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</si>
  <si>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</si>
  <si>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</si>
  <si>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</si>
  <si>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</si>
  <si>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</si>
  <si>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</si>
  <si>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</si>
  <si>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</si>
  <si>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</si>
  <si>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</si>
  <si>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</si>
  <si>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</si>
  <si>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</si>
  <si>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</si>
  <si>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</si>
  <si>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</si>
  <si>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</si>
  <si>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</si>
  <si>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</si>
  <si>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</si>
  <si>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</si>
  <si>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</si>
  <si>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</si>
  <si>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</si>
  <si>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</si>
  <si>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</si>
  <si>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</si>
  <si>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</si>
  <si>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</si>
  <si>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</si>
  <si>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</si>
  <si>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</si>
  <si>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</si>
  <si>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</si>
  <si>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</si>
  <si>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</si>
  <si>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</si>
  <si>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</si>
  <si>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</si>
  <si>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</si>
  <si>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</si>
  <si>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</si>
  <si>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</si>
  <si>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</si>
  <si>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</si>
  <si>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</si>
  <si>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</si>
  <si>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</si>
  <si>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</si>
  <si>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</si>
  <si>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</si>
  <si>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</si>
  <si>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</si>
  <si>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</si>
  <si>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</si>
  <si>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</si>
  <si>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</si>
  <si>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</si>
  <si>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</si>
  <si>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</si>
  <si>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</si>
  <si>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</si>
  <si>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</si>
  <si>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</si>
  <si>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</si>
  <si>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</si>
  <si>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</si>
  <si>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</si>
  <si>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</si>
  <si>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</si>
  <si>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</si>
  <si>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</si>
  <si>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</si>
  <si>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</si>
  <si>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</si>
  <si>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</si>
  <si>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</si>
  <si>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</si>
  <si>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</si>
  <si>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</si>
  <si>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</si>
  <si>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</si>
  <si>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</si>
  <si>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</si>
  <si>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</si>
  <si>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</si>
  <si>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</si>
  <si>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</si>
  <si>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</si>
  <si>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</si>
  <si>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</si>
  <si>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</si>
  <si>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</si>
  <si>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</si>
  <si>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</si>
  <si>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</si>
  <si>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</si>
  <si>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</si>
  <si>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</si>
  <si>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</si>
  <si>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</si>
  <si>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</si>
  <si>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</si>
  <si>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</si>
  <si>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</si>
  <si>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</si>
  <si>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</si>
  <si>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</si>
  <si>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</si>
  <si>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</si>
  <si>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</si>
  <si>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</si>
  <si>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</si>
  <si>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</si>
  <si>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</si>
  <si>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</si>
  <si>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</si>
  <si>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</si>
  <si>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</si>
  <si>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</si>
  <si>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</si>
  <si>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</si>
  <si>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</si>
  <si>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</si>
  <si>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</si>
  <si>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</si>
  <si>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</si>
  <si>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</si>
  <si>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</si>
  <si>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</si>
  <si>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</si>
  <si>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</si>
  <si>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</si>
  <si>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</si>
  <si>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</si>
  <si>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</si>
  <si>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</si>
  <si>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</si>
  <si>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</si>
  <si>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</si>
  <si>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</si>
  <si>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</si>
  <si>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</si>
  <si>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</si>
  <si>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</si>
  <si>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</si>
  <si>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</si>
  <si>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</si>
  <si>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</si>
  <si>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</si>
  <si>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</si>
  <si>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</si>
  <si>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</si>
  <si>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</si>
  <si>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</si>
  <si>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</si>
  <si>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</si>
  <si>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</si>
  <si>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</si>
  <si>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</si>
  <si>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</si>
  <si>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</si>
  <si>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</si>
  <si>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</si>
  <si>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</si>
  <si>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</si>
  <si>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</si>
  <si>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</si>
  <si>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</si>
  <si>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</si>
  <si>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</si>
  <si>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</si>
  <si>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</si>
  <si>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</si>
  <si>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</si>
  <si>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</si>
  <si>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</si>
  <si>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</si>
  <si>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</si>
  <si>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</si>
  <si>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</si>
  <si>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</si>
  <si>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</si>
  <si>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</si>
  <si>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</si>
  <si>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</si>
  <si>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</si>
  <si>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</si>
  <si>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</si>
  <si>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</si>
  <si>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</si>
  <si>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</si>
  <si>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</si>
  <si>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</si>
  <si>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</si>
  <si>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</si>
  <si>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</si>
  <si>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</si>
  <si>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</si>
  <si>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</si>
  <si>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</si>
  <si>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</si>
  <si>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</si>
  <si>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</si>
  <si>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</si>
  <si>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</si>
  <si>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</si>
  <si>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</si>
  <si>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</si>
  <si>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</si>
  <si>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</si>
  <si>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</si>
  <si>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</si>
  <si>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</si>
  <si>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</si>
  <si>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</si>
  <si>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</si>
  <si>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</si>
  <si>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</si>
  <si>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</si>
  <si>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</si>
  <si>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</si>
  <si>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</si>
  <si>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</si>
  <si>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</si>
  <si>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</si>
  <si>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</si>
  <si>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</si>
  <si>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</si>
  <si>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</si>
  <si>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</si>
  <si>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</si>
  <si>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</si>
  <si>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</si>
  <si>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</si>
  <si>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</si>
  <si>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</si>
  <si>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</si>
  <si>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</si>
  <si>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</si>
  <si>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</si>
  <si>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</si>
  <si>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</si>
  <si>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</si>
  <si>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</si>
  <si>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</si>
  <si>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</si>
  <si>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</si>
  <si>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</si>
  <si>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</si>
  <si>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</si>
  <si>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</si>
  <si>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</si>
  <si>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</si>
  <si>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</si>
  <si>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</si>
  <si>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</si>
  <si>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</si>
  <si>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</si>
  <si>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</si>
  <si>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</si>
  <si>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</si>
  <si>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</si>
  <si>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</si>
  <si>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</si>
  <si>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</si>
  <si>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</si>
  <si>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</si>
  <si>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</si>
  <si>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</si>
  <si>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</si>
  <si>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</si>
  <si>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</si>
  <si>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</si>
  <si>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</si>
  <si>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</si>
  <si>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</si>
  <si>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</si>
  <si>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</si>
  <si>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</si>
  <si>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</si>
  <si>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</si>
  <si>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</si>
  <si>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</si>
  <si>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</si>
  <si>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</si>
  <si>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</si>
  <si>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</si>
  <si>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</si>
  <si>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</si>
  <si>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</si>
  <si>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</si>
  <si>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</si>
  <si>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</si>
  <si>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</si>
  <si>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</si>
  <si>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</si>
  <si>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</si>
  <si>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</si>
  <si>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</si>
  <si>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</si>
  <si>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</si>
  <si>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</si>
  <si>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</si>
  <si>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</si>
  <si>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</si>
  <si>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</si>
  <si>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</si>
  <si>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</si>
  <si>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</si>
  <si>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</si>
  <si>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</si>
  <si>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</si>
  <si>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</si>
  <si>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</si>
  <si>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</si>
  <si>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</si>
  <si>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</si>
  <si>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</si>
  <si>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</si>
  <si>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</si>
  <si>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</si>
  <si>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</si>
  <si>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</si>
  <si>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</si>
  <si>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</si>
  <si>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</si>
  <si>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</si>
  <si>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</si>
  <si>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</si>
  <si>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</si>
  <si>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</si>
  <si>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</si>
  <si>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</si>
  <si>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</si>
  <si>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</si>
  <si>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</si>
  <si>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</si>
  <si>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</si>
  <si>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</si>
  <si>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</si>
  <si>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</si>
  <si>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</si>
  <si>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</si>
  <si>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</si>
  <si>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</si>
  <si>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</si>
  <si>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</si>
  <si>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</si>
  <si>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</si>
  <si>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</si>
  <si>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</si>
  <si>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</si>
  <si>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</si>
  <si>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</si>
  <si>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</si>
  <si>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</si>
  <si>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</si>
  <si>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</si>
  <si>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</si>
  <si>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</si>
  <si>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</si>
  <si>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</si>
  <si>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</si>
  <si>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</si>
  <si>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</si>
  <si>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</si>
  <si>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</si>
  <si>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</si>
  <si>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</si>
  <si>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</si>
  <si>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</si>
  <si>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</si>
  <si>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</si>
  <si>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</si>
  <si>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</si>
  <si>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</si>
  <si>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</si>
  <si>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</si>
  <si>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</si>
  <si>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</si>
  <si>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</si>
  <si>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</si>
  <si>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</si>
  <si>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</si>
  <si>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</si>
  <si>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</si>
  <si>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</si>
  <si>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</si>
  <si>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</si>
  <si>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</si>
  <si>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</si>
  <si>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</si>
  <si>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</si>
  <si>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</si>
  <si>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</si>
  <si>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</si>
  <si>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</si>
  <si>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</si>
  <si>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</si>
  <si>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</si>
  <si>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</si>
  <si>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</si>
  <si>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</si>
  <si>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</si>
  <si>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</si>
  <si>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</si>
  <si>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</si>
  <si>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</si>
  <si>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</si>
  <si>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</si>
  <si>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</si>
  <si>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</si>
  <si>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</si>
  <si>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</si>
  <si>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</si>
  <si>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</si>
  <si>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</si>
  <si>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</si>
  <si>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</si>
  <si>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</si>
  <si>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</si>
  <si>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</si>
  <si>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</si>
  <si>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</si>
  <si>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</si>
  <si>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</si>
  <si>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</si>
  <si>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</si>
  <si>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</si>
  <si>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</si>
  <si>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</si>
  <si>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</si>
  <si>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</si>
  <si>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</si>
  <si>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</si>
  <si>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</si>
  <si>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</si>
  <si>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</si>
  <si>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</si>
  <si>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</si>
  <si>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</si>
  <si>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</si>
  <si>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</si>
  <si>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</si>
  <si>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</si>
  <si>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</si>
  <si>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</si>
  <si>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</si>
  <si>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</si>
  <si>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</si>
  <si>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</si>
  <si>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</si>
  <si>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</si>
  <si>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</si>
  <si>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</si>
  <si>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</si>
  <si>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</si>
  <si>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</si>
  <si>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</si>
  <si>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</si>
  <si>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</si>
  <si>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</si>
  <si>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</si>
  <si>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</si>
  <si>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</si>
  <si>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</si>
  <si>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</si>
  <si>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</si>
  <si>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</si>
  <si>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</si>
  <si>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</si>
  <si>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</si>
  <si>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</si>
  <si>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</si>
  <si>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</si>
  <si>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</si>
  <si>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</si>
  <si>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</si>
  <si>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</si>
  <si>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</si>
  <si>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</si>
  <si>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</si>
  <si>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</si>
  <si>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</si>
  <si>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</si>
  <si>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</si>
  <si>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</si>
  <si>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</si>
  <si>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</si>
  <si>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</si>
  <si>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</si>
  <si>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</si>
  <si>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</si>
  <si>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</si>
  <si>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</si>
  <si>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</si>
  <si>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</si>
  <si>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</si>
  <si>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</si>
  <si>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</si>
  <si>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</si>
  <si>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</si>
  <si>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</si>
  <si>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</si>
  <si>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</si>
  <si>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</si>
  <si>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</si>
  <si>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</si>
  <si>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</si>
  <si>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</si>
  <si>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</si>
  <si>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</si>
  <si>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</si>
  <si>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</si>
  <si>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</si>
  <si>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</si>
  <si>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</si>
  <si>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</si>
  <si>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</si>
  <si>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</si>
  <si>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</si>
  <si>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</si>
  <si>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</si>
  <si>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</si>
  <si>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</si>
  <si>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</si>
  <si>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</si>
  <si>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</si>
  <si>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</si>
  <si>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</si>
  <si>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</si>
  <si>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</si>
  <si>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</si>
  <si>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</si>
  <si>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</si>
  <si>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</si>
  <si>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</si>
  <si>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</si>
  <si>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</si>
  <si>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</si>
  <si>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</si>
  <si>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</si>
  <si>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</si>
  <si>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</si>
  <si>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</si>
  <si>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</si>
  <si>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</si>
  <si>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</si>
  <si>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</si>
  <si>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</si>
  <si>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</si>
  <si>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</si>
  <si>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</si>
  <si>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</si>
  <si>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</si>
  <si>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</si>
  <si>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</si>
  <si>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</si>
  <si>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</si>
  <si>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</si>
  <si>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</si>
  <si>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</si>
  <si>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</si>
  <si>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</si>
  <si>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</si>
  <si>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</si>
  <si>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</si>
  <si>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</si>
  <si>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</si>
  <si>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</si>
  <si>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</si>
  <si>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</si>
  <si>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</si>
  <si>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</si>
  <si>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</si>
  <si>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</si>
  <si>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</si>
  <si>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</si>
  <si>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</si>
  <si>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</si>
  <si>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</si>
  <si>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</si>
  <si>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</si>
  <si>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</si>
  <si>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</si>
  <si>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</si>
  <si>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</si>
  <si>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</si>
  <si>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</si>
  <si>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</si>
  <si>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</si>
  <si>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</si>
  <si>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</si>
  <si>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</si>
  <si>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</si>
  <si>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</si>
  <si>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</si>
  <si>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</si>
  <si>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</si>
  <si>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</si>
  <si>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</si>
  <si>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</si>
  <si>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</si>
  <si>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</si>
  <si>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</si>
  <si>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</si>
  <si>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</si>
  <si>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</si>
  <si>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</si>
  <si>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</si>
  <si>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</si>
  <si>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</si>
  <si>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</si>
  <si>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</si>
  <si>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</si>
  <si>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</si>
  <si>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</si>
  <si>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</si>
  <si>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</si>
  <si>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</si>
  <si>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</si>
  <si>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</si>
  <si>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</si>
  <si>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</si>
  <si>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</si>
  <si>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</si>
  <si>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</si>
  <si>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</si>
  <si>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</si>
  <si>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</si>
  <si>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</si>
  <si>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</si>
  <si>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</si>
  <si>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</si>
  <si>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</si>
  <si>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</si>
  <si>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</si>
  <si>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</si>
  <si>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</si>
  <si>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</si>
  <si>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</si>
  <si>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</si>
  <si>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</si>
  <si>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</si>
  <si>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</si>
  <si>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</si>
  <si>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</si>
  <si>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</si>
  <si>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</si>
  <si>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</si>
  <si>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</si>
  <si>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</si>
  <si>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</si>
  <si>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</si>
  <si>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</si>
  <si>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</si>
  <si>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</si>
  <si>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</si>
  <si>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</si>
  <si>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</si>
  <si>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</si>
  <si>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</si>
  <si>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</si>
  <si>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</si>
  <si>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</si>
  <si>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</si>
  <si>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</si>
  <si>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</si>
  <si>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</si>
  <si>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</si>
  <si>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</si>
  <si>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</si>
  <si>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</si>
  <si>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</si>
  <si>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</si>
  <si>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</si>
  <si>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</si>
  <si>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</si>
  <si>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</si>
  <si>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</si>
  <si>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</si>
  <si>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</si>
  <si>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</si>
  <si>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</si>
  <si>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</si>
  <si>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</si>
  <si>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</si>
  <si>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</si>
  <si>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</si>
  <si>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</si>
  <si>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</si>
  <si>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</si>
  <si>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</si>
  <si>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</si>
  <si>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</si>
  <si>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</si>
  <si>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</si>
  <si>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</si>
  <si>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</si>
  <si>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</si>
  <si>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</si>
  <si>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</si>
  <si>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</si>
  <si>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</si>
  <si>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</si>
  <si>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</si>
  <si>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</si>
  <si>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</si>
  <si>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</si>
  <si>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</si>
  <si>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</si>
  <si>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</si>
  <si>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</si>
  <si>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</si>
  <si>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</si>
  <si>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</si>
  <si>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</si>
  <si>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</si>
  <si>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</si>
  <si>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</si>
  <si>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</si>
  <si>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</si>
  <si>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</si>
  <si>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</si>
  <si>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</si>
  <si>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</si>
  <si>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</si>
  <si>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</si>
  <si>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</si>
  <si>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</si>
  <si>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</si>
  <si>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</si>
  <si>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</si>
  <si>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</si>
  <si>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</si>
  <si>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</si>
  <si>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</si>
  <si>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</si>
  <si>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</si>
  <si>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</si>
  <si>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</si>
  <si>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</si>
  <si>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</si>
  <si>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</si>
  <si>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</si>
  <si>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</si>
  <si>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</si>
  <si>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</si>
  <si>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</si>
  <si>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</si>
  <si>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</si>
  <si>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</si>
  <si>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</si>
  <si>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</si>
  <si>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</si>
  <si>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</si>
  <si>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</si>
  <si>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</si>
  <si>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</si>
  <si>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</si>
  <si>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</si>
  <si>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</si>
  <si>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</si>
  <si>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</si>
  <si>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</si>
  <si>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</si>
  <si>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</si>
  <si>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</si>
  <si>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</si>
  <si>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</si>
  <si>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</si>
  <si>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</si>
  <si>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</si>
  <si>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</si>
  <si>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</si>
  <si>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</si>
  <si>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</si>
  <si>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</si>
  <si>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</si>
  <si>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</si>
  <si>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</si>
  <si>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</si>
  <si>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</si>
  <si>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</si>
  <si>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</si>
  <si>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</si>
  <si>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</si>
  <si>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</si>
  <si>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</si>
  <si>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</si>
  <si>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</si>
  <si>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</si>
  <si>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</si>
  <si>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</si>
  <si>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</si>
  <si>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</si>
  <si>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</si>
  <si>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</si>
  <si>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</si>
  <si>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</si>
  <si>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</si>
  <si>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</si>
  <si>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</si>
  <si>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</si>
  <si>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</si>
  <si>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</si>
  <si>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</si>
  <si>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</si>
  <si>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</si>
  <si>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</si>
  <si>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</si>
  <si>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</si>
  <si>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</si>
  <si>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</si>
  <si>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</si>
  <si>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</si>
  <si>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</si>
  <si>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</si>
  <si>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</si>
  <si>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</si>
  <si>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</si>
  <si>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</si>
  <si>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</si>
  <si>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</si>
  <si>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</si>
  <si>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</si>
  <si>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</si>
  <si>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</si>
  <si>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</si>
  <si>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</si>
  <si>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</si>
  <si>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</si>
  <si>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</si>
  <si>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</si>
  <si>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</si>
  <si>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</si>
  <si>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</si>
  <si>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</si>
  <si>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</si>
  <si>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</si>
  <si>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</si>
  <si>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</si>
  <si>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</si>
  <si>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</si>
  <si>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</si>
  <si>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</si>
  <si>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</si>
  <si>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</si>
  <si>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</si>
  <si>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</si>
  <si>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</si>
  <si>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</si>
  <si>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</si>
  <si>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</si>
  <si>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</si>
  <si>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</si>
  <si>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</si>
  <si>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</si>
  <si>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</si>
  <si>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</si>
  <si>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</si>
  <si>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</si>
  <si>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</si>
  <si>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</si>
  <si>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</si>
  <si>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</si>
  <si>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</si>
  <si>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</si>
  <si>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</si>
  <si>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</si>
  <si>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</si>
  <si>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</si>
  <si>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</si>
  <si>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</si>
  <si>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</si>
  <si>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</si>
  <si>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</si>
  <si>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</si>
  <si>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</si>
  <si>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</si>
  <si>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</si>
  <si>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</si>
  <si>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</si>
  <si>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</si>
  <si>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</si>
  <si>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</si>
  <si>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</si>
  <si>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</si>
  <si>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</si>
  <si>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</si>
  <si>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</si>
  <si>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</si>
  <si>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</si>
  <si>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</si>
  <si>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</si>
  <si>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</si>
  <si>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</si>
  <si>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</si>
  <si>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</si>
  <si>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</si>
  <si>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</si>
  <si>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</si>
  <si>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</si>
  <si>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</si>
  <si>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</si>
  <si>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</si>
  <si>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</si>
  <si>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</si>
  <si>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</si>
  <si>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</si>
  <si>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</si>
  <si>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</si>
  <si>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</si>
  <si>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</si>
  <si>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</si>
  <si>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</si>
  <si>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</si>
  <si>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</si>
  <si>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</si>
  <si>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</si>
  <si>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</si>
  <si>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</si>
  <si>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</si>
  <si>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</si>
  <si>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</si>
  <si>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</si>
  <si>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</si>
  <si>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</si>
  <si>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</si>
  <si>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</si>
  <si>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</si>
  <si>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</si>
  <si>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</si>
  <si>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</si>
  <si>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</si>
  <si>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</si>
  <si>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</si>
  <si>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</si>
  <si>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</si>
  <si>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</si>
  <si>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</si>
  <si>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</si>
  <si>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</si>
  <si>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</si>
  <si>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</si>
  <si>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</si>
  <si>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</si>
  <si>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</si>
  <si>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</si>
  <si>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</si>
  <si>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</si>
  <si>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</si>
  <si>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</si>
  <si>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</si>
  <si>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</si>
  <si>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</si>
  <si>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</si>
  <si>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</si>
  <si>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</si>
  <si>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</si>
  <si>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</si>
  <si>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</si>
  <si>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</si>
  <si>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</si>
  <si>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</si>
  <si>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</si>
  <si>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</si>
  <si>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</si>
  <si>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</si>
  <si>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</si>
  <si>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</si>
  <si>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</si>
  <si>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</si>
  <si>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</si>
  <si>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</si>
  <si>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</si>
  <si>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</si>
  <si>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</si>
  <si>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</si>
  <si>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</si>
  <si>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</si>
  <si>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</si>
  <si>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</si>
  <si>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</si>
  <si>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</si>
  <si>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</si>
  <si>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</si>
  <si>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</si>
  <si>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</si>
  <si>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</si>
  <si>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</si>
  <si>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</si>
  <si>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</si>
  <si>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</si>
  <si>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</si>
  <si>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</si>
  <si>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</si>
  <si>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</si>
  <si>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</si>
  <si>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</si>
  <si>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</si>
  <si>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</si>
  <si>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</si>
  <si>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</si>
  <si>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</si>
  <si>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</si>
  <si>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</si>
  <si>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</si>
  <si>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</si>
  <si>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</si>
  <si>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</si>
  <si>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</si>
  <si>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</si>
  <si>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</si>
  <si>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</si>
  <si>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</si>
  <si>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</si>
  <si>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</si>
  <si>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</si>
  <si>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</si>
  <si>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</si>
  <si>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</si>
  <si>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</si>
  <si>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</si>
  <si>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</si>
  <si>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</si>
  <si>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</si>
  <si>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</si>
  <si>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</si>
  <si>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</si>
  <si>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</si>
  <si>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</si>
  <si>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</si>
  <si>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</si>
  <si>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</si>
  <si>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</si>
  <si>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</si>
  <si>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</si>
  <si>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</si>
  <si>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</si>
  <si>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</si>
  <si>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</si>
  <si>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</si>
  <si>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</si>
  <si>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</si>
  <si>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</si>
  <si>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</si>
  <si>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</si>
  <si>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</si>
  <si>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</si>
  <si>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</si>
  <si>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</si>
  <si>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</si>
  <si>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</si>
  <si>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</si>
  <si>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</si>
  <si>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</si>
  <si>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</si>
  <si>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</si>
  <si>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</si>
  <si>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</si>
  <si>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</si>
  <si>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</si>
  <si>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</si>
  <si>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</si>
  <si>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</si>
  <si>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</si>
  <si>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</si>
  <si>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</si>
  <si>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</si>
  <si>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</si>
  <si>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</si>
  <si>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</si>
  <si>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</si>
  <si>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</si>
  <si>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</si>
  <si>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</si>
  <si>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</si>
  <si>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</si>
  <si>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</si>
  <si>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</si>
  <si>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</si>
  <si>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</si>
  <si>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</si>
  <si>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</si>
  <si>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</si>
  <si>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</si>
  <si>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</si>
  <si>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</si>
  <si>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</si>
  <si>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</si>
  <si>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</si>
  <si>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</si>
  <si>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</si>
  <si>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</si>
  <si>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</si>
  <si>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</si>
  <si>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</si>
  <si>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</si>
  <si>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</si>
  <si>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</si>
  <si>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</si>
  <si>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</si>
  <si>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</si>
  <si>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</si>
  <si>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</si>
  <si>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</si>
  <si>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</si>
  <si>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</si>
  <si>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</si>
  <si>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</si>
  <si>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</si>
  <si>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</si>
  <si>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</si>
  <si>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</si>
  <si>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</si>
  <si>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</si>
  <si>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</si>
  <si>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</si>
  <si>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</si>
  <si>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</si>
  <si>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</si>
  <si>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</si>
  <si>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</si>
  <si>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</si>
  <si>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</si>
  <si>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</si>
  <si>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</si>
  <si>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</si>
  <si>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</si>
  <si>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</si>
  <si>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</si>
  <si>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</si>
  <si>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</si>
  <si>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</si>
  <si>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</si>
  <si>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</si>
  <si>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</si>
  <si>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</si>
  <si>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</si>
  <si>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</si>
  <si>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</si>
  <si>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</si>
  <si>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</si>
  <si>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</si>
  <si>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</si>
  <si>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</si>
  <si>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</si>
  <si>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</si>
  <si>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</si>
  <si>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</si>
  <si>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</si>
  <si>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</si>
  <si>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</si>
  <si>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</si>
  <si>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</si>
  <si>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</si>
  <si>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</si>
  <si>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</si>
  <si>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</si>
  <si>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</si>
  <si>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</si>
  <si>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</si>
  <si>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</si>
  <si>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</si>
  <si>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</si>
  <si>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</si>
  <si>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</si>
  <si>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</si>
  <si>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</si>
  <si>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</si>
  <si>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</si>
  <si>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</si>
  <si>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</si>
  <si>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</si>
  <si>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</si>
  <si>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</si>
  <si>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</si>
  <si>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</si>
  <si>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</si>
  <si>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</si>
  <si>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</si>
  <si>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</si>
  <si>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</si>
  <si>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</si>
  <si>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</si>
  <si>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</si>
  <si>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</si>
  <si>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</si>
  <si>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</si>
  <si>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</si>
  <si>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</si>
  <si>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</si>
  <si>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</si>
  <si>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</si>
  <si>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</si>
  <si>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</si>
  <si>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</si>
  <si>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</si>
  <si>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</si>
  <si>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</si>
  <si>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</si>
  <si>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</si>
  <si>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</si>
  <si>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</si>
  <si>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</si>
  <si>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</si>
  <si>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</si>
  <si>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</si>
  <si>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</si>
  <si>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</si>
  <si>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</si>
  <si>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</si>
  <si>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</si>
  <si>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</si>
  <si>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</si>
  <si>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</si>
  <si>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</si>
  <si>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</si>
  <si>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</si>
  <si>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</si>
  <si>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</si>
  <si>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</si>
  <si>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</si>
  <si>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</si>
  <si>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</si>
  <si>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</si>
  <si>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</si>
  <si>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</si>
  <si>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</si>
  <si>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</si>
  <si>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</si>
  <si>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</si>
  <si>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</si>
  <si>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</si>
  <si>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</si>
  <si>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</si>
  <si>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</si>
  <si>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</si>
  <si>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</si>
  <si>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</si>
  <si>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</si>
  <si>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</si>
  <si>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</si>
  <si>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</si>
  <si>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</si>
  <si>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</si>
  <si>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</si>
  <si>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</si>
  <si>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</si>
  <si>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</si>
  <si>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</si>
  <si>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</si>
  <si>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</si>
  <si>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</si>
  <si>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</si>
  <si>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</si>
  <si>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</si>
  <si>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</si>
  <si>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</si>
  <si>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</si>
  <si>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</si>
  <si>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</si>
  <si>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</si>
  <si>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</si>
  <si>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</si>
  <si>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</si>
  <si>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</si>
  <si>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</si>
  <si>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</si>
  <si>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</si>
  <si>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</si>
  <si>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</si>
  <si>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</si>
  <si>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</si>
  <si>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</si>
  <si>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</si>
  <si>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</si>
  <si>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</si>
  <si>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</si>
  <si>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</si>
  <si>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</si>
  <si>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</si>
  <si>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</si>
  <si>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</si>
  <si>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</si>
  <si>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</si>
  <si>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</si>
  <si>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</si>
  <si>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</si>
  <si>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</si>
  <si>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</si>
  <si>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</si>
  <si>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</si>
  <si>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</si>
  <si>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</si>
  <si>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</si>
  <si>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</si>
  <si>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</si>
  <si>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</si>
  <si>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</si>
  <si>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</si>
  <si>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</si>
  <si>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</si>
  <si>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</si>
  <si>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</si>
  <si>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</si>
  <si>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</si>
  <si>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</si>
  <si>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</si>
  <si>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</si>
  <si>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</si>
  <si>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</si>
  <si>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</si>
  <si>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</si>
  <si>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</si>
  <si>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</si>
  <si>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</si>
  <si>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</si>
  <si>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</si>
  <si>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</si>
  <si>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</si>
  <si>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</si>
  <si>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</si>
  <si>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</si>
  <si>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</si>
  <si>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</si>
  <si>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</si>
  <si>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</si>
  <si>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</si>
  <si>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</si>
  <si>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</si>
  <si>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</si>
  <si>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</si>
  <si>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</si>
  <si>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</si>
  <si>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</si>
  <si>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</si>
  <si>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</si>
  <si>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</si>
  <si>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</si>
  <si>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</si>
  <si>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</si>
  <si>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</si>
  <si>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</si>
  <si>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</si>
  <si>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</si>
  <si>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</si>
  <si>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</si>
  <si>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</si>
  <si>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</si>
  <si>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</si>
  <si>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</si>
  <si>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</si>
  <si>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</si>
  <si>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</si>
  <si>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</si>
  <si>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</si>
  <si>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</si>
  <si>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</si>
  <si>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</si>
  <si>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</si>
  <si>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</si>
  <si>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</si>
  <si>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</si>
  <si>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</si>
  <si>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</si>
  <si>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</si>
  <si>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</si>
  <si>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</si>
  <si>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</si>
  <si>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</si>
  <si>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</si>
  <si>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</si>
  <si>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</si>
  <si>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</si>
  <si>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</si>
  <si>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</si>
  <si>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</si>
  <si>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</si>
  <si>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</si>
  <si>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</si>
  <si>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</si>
  <si>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</si>
  <si>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</si>
  <si>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</si>
  <si>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</si>
  <si>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</si>
  <si>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</si>
  <si>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</si>
  <si>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</si>
  <si>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</si>
  <si>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</si>
  <si>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</si>
  <si>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</si>
  <si>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</si>
  <si>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</si>
  <si>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</si>
  <si>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</si>
  <si>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</si>
  <si>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</si>
  <si>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</si>
  <si>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</si>
  <si>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</si>
  <si>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</si>
  <si>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</si>
  <si>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</si>
  <si>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</si>
  <si>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</si>
  <si>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</si>
  <si>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</si>
  <si>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</si>
  <si>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</si>
  <si>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</si>
  <si>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</si>
  <si>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</si>
  <si>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</si>
  <si>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</si>
  <si>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</si>
  <si>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</si>
  <si>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</si>
  <si>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</si>
  <si>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</si>
  <si>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</si>
  <si>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</si>
  <si>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</si>
  <si>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</si>
  <si>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</si>
  <si>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</si>
  <si>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</si>
  <si>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</si>
  <si>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</si>
  <si>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</si>
  <si>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</si>
  <si>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</si>
  <si>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</si>
  <si>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</si>
  <si>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</si>
  <si>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</si>
  <si>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</si>
  <si>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</si>
  <si>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</si>
  <si>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</si>
  <si>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</si>
  <si>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</si>
  <si>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</si>
  <si>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</si>
  <si>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</si>
  <si>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</si>
  <si>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</si>
  <si>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</si>
  <si>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</si>
  <si>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</si>
  <si>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</si>
  <si>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</si>
  <si>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</si>
  <si>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</si>
  <si>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</si>
  <si>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</si>
  <si>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</si>
  <si>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</si>
  <si>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</si>
  <si>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</si>
  <si>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</si>
  <si>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</si>
  <si>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</si>
  <si>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</si>
  <si>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</si>
  <si>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</si>
  <si>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</si>
  <si>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</si>
  <si>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</si>
  <si>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</si>
  <si>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</si>
  <si>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</si>
  <si>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</si>
  <si>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</si>
  <si>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</si>
  <si>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</si>
  <si>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</si>
  <si>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</si>
  <si>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</si>
  <si>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</si>
  <si>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</si>
  <si>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</si>
  <si>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</si>
  <si>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</si>
  <si>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</si>
  <si>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</si>
  <si>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</si>
  <si>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</si>
  <si>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</si>
  <si>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</si>
  <si>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</si>
  <si>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</si>
  <si>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</si>
  <si>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</si>
  <si>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</si>
  <si>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</si>
  <si>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</si>
  <si>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</si>
  <si>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</si>
  <si>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</si>
  <si>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</si>
  <si>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</si>
  <si>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</si>
  <si>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</si>
  <si>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</si>
  <si>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</si>
  <si>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</si>
  <si>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</si>
  <si>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</si>
  <si>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</si>
  <si>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</si>
  <si>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</si>
  <si>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</si>
  <si>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</si>
  <si>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</si>
  <si>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</si>
  <si>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</si>
  <si>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</si>
  <si>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</si>
  <si>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</si>
  <si>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</si>
  <si>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</si>
  <si>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</si>
  <si>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</si>
  <si>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</si>
  <si>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</si>
  <si>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</si>
  <si>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</si>
  <si>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</si>
  <si>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</si>
  <si>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</si>
  <si>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</si>
  <si>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</si>
  <si>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</si>
  <si>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</si>
  <si>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</si>
  <si>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</si>
  <si>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</si>
  <si>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</si>
  <si>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</si>
  <si>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</si>
  <si>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</si>
  <si>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</si>
  <si>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</si>
  <si>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</si>
  <si>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</si>
  <si>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</si>
  <si>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</si>
  <si>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</si>
  <si>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</si>
  <si>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</si>
  <si>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</si>
  <si>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</si>
  <si>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</si>
  <si>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</si>
  <si>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</si>
  <si>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</si>
  <si>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</si>
  <si>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</si>
  <si>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</si>
  <si>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</si>
  <si>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</si>
  <si>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</si>
  <si>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</si>
  <si>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</si>
  <si>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</si>
  <si>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</si>
  <si>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</si>
  <si>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</si>
  <si>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</si>
  <si>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</si>
  <si>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</si>
  <si>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</si>
  <si>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</si>
  <si>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</si>
  <si>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</si>
  <si>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</si>
  <si>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</si>
  <si>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</si>
  <si>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</si>
  <si>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</si>
  <si>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</si>
  <si>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</si>
  <si>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</si>
  <si>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</si>
  <si>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</si>
  <si>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</si>
  <si>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</si>
  <si>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</si>
  <si>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</si>
  <si>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</si>
  <si>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</si>
  <si>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</si>
  <si>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</si>
  <si>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</si>
  <si>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</si>
  <si>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</si>
  <si>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</si>
  <si>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</si>
  <si>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</si>
  <si>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</si>
  <si>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</si>
  <si>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</si>
  <si>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</si>
  <si>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</si>
  <si>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</si>
  <si>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</si>
  <si>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</si>
  <si>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</si>
  <si>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</si>
  <si>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</si>
  <si>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</si>
  <si>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</si>
  <si>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</si>
  <si>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</si>
  <si>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</si>
  <si>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</si>
  <si>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</si>
  <si>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</si>
  <si>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</si>
  <si>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</si>
  <si>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</si>
  <si>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</si>
  <si>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</si>
  <si>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</si>
  <si>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</si>
  <si>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</si>
  <si>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</si>
  <si>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</si>
  <si>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</si>
  <si>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</si>
  <si>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</si>
  <si>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</si>
  <si>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</si>
  <si>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</si>
  <si>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</si>
  <si>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</si>
  <si>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</si>
  <si>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</si>
  <si>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</si>
  <si>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</si>
  <si>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</si>
  <si>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</si>
  <si>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</si>
  <si>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</si>
  <si>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</si>
  <si>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</si>
  <si>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</si>
  <si>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</si>
  <si>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</si>
  <si>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</si>
  <si>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</si>
  <si>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</si>
  <si>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</si>
  <si>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</si>
  <si>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</si>
  <si>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</si>
  <si>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</si>
  <si>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</si>
  <si>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</si>
  <si>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</si>
  <si>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</si>
  <si>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</si>
  <si>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</si>
  <si>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</si>
  <si>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</si>
  <si>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</si>
  <si>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</si>
  <si>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</si>
  <si>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</si>
  <si>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</si>
  <si>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</si>
  <si>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</si>
  <si>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</si>
  <si>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</si>
  <si>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</si>
  <si>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</si>
  <si>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</si>
  <si>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</si>
  <si>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</si>
  <si>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</si>
  <si>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</si>
  <si>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</si>
  <si>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</si>
  <si>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</si>
  <si>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</si>
  <si>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</si>
  <si>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</si>
  <si>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</si>
  <si>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</si>
  <si>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</si>
  <si>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</si>
  <si>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</si>
  <si>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</si>
  <si>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</si>
  <si>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</si>
  <si>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</si>
  <si>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</si>
  <si>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</si>
  <si>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</si>
  <si>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</si>
  <si>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</si>
  <si>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</si>
  <si>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</si>
  <si>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</si>
  <si>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</si>
  <si>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</si>
  <si>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</si>
  <si>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</si>
  <si>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</si>
  <si>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</si>
  <si>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</si>
  <si>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</si>
  <si>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</si>
  <si>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</si>
  <si>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</si>
  <si>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</si>
  <si>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</si>
  <si>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</si>
  <si>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</si>
  <si>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</si>
  <si>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</si>
  <si>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</si>
  <si>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</si>
  <si>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</si>
  <si>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</si>
  <si>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</si>
  <si>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</si>
  <si>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</si>
  <si>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</si>
  <si>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</si>
  <si>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</si>
  <si>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</si>
  <si>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</si>
  <si>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</si>
  <si>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</si>
  <si>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</si>
  <si>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</si>
  <si>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</si>
  <si>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</si>
  <si>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</si>
  <si>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</si>
  <si>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</si>
  <si>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</si>
  <si>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</si>
  <si>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</si>
  <si>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</si>
  <si>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</si>
  <si>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</si>
  <si>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</si>
  <si>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</si>
  <si>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</si>
  <si>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</si>
  <si>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</si>
  <si>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</si>
  <si>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</si>
  <si>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</si>
  <si>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</si>
  <si>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</si>
  <si>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</si>
  <si>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</si>
  <si>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</si>
  <si>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</si>
  <si>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</si>
  <si>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</si>
  <si>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</si>
  <si>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</si>
  <si>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</si>
  <si>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</si>
  <si>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</si>
  <si>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</si>
  <si>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</si>
  <si>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</si>
  <si>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</si>
  <si>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</si>
  <si>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</si>
  <si>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</si>
  <si>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</si>
  <si>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</si>
  <si>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</si>
  <si>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</si>
  <si>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</si>
  <si>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</si>
  <si>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</si>
  <si>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</si>
  <si>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</si>
  <si>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</si>
  <si>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</si>
  <si>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</si>
  <si>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</si>
  <si>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</si>
  <si>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</si>
  <si>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</si>
  <si>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</si>
  <si>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</si>
  <si>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</si>
  <si>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</si>
  <si>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</si>
  <si>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</si>
  <si>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</si>
  <si>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</si>
  <si>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</si>
  <si>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</si>
  <si>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</si>
  <si>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</si>
  <si>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</si>
  <si>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</si>
  <si>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</si>
  <si>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</si>
  <si>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</si>
  <si>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</si>
  <si>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</si>
  <si>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</si>
  <si>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</si>
  <si>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</si>
  <si>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</si>
  <si>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</si>
  <si>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</si>
  <si>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</si>
  <si>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</si>
  <si>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</si>
  <si>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</si>
  <si>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</si>
  <si>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</si>
  <si>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</si>
  <si>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</si>
  <si>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</si>
  <si>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</si>
  <si>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</si>
  <si>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</si>
  <si>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</si>
  <si>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</si>
  <si>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</si>
  <si>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</si>
  <si>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</si>
  <si>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</si>
  <si>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</si>
  <si>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</si>
  <si>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</si>
  <si>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</si>
  <si>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</si>
  <si>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</si>
  <si>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</si>
  <si>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</si>
  <si>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</si>
  <si>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</si>
  <si>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</si>
  <si>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</si>
  <si>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</si>
  <si>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</si>
  <si>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</si>
  <si>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</si>
  <si>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</si>
  <si>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</si>
  <si>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</si>
  <si>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</si>
  <si>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</si>
  <si>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</si>
  <si>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</si>
  <si>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</si>
  <si>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</si>
  <si>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</si>
  <si>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</si>
  <si>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</si>
  <si>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</si>
  <si>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</si>
  <si>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</si>
  <si>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</si>
  <si>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</si>
  <si>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</si>
  <si>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</si>
  <si>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</si>
  <si>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</si>
  <si>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</si>
  <si>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</si>
  <si>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</si>
  <si>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</si>
  <si>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</si>
  <si>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</si>
  <si>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</si>
  <si>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</si>
  <si>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</si>
  <si>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</si>
  <si>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</si>
  <si>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</si>
  <si>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</si>
  <si>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</si>
  <si>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</si>
  <si>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</si>
  <si>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</si>
  <si>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</si>
  <si>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</si>
  <si>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</si>
  <si>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</si>
  <si>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</si>
  <si>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</si>
  <si>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</si>
  <si>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</si>
  <si>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</si>
  <si>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</si>
  <si>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</si>
  <si>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</si>
  <si>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</si>
  <si>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</si>
  <si>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</si>
  <si>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</si>
  <si>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</si>
  <si>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</si>
  <si>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</si>
  <si>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</si>
  <si>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</si>
  <si>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</si>
  <si>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</si>
  <si>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</si>
  <si>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</si>
  <si>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</si>
  <si>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</si>
  <si>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</si>
  <si>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</si>
  <si>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</si>
  <si>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</si>
  <si>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</si>
  <si>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</si>
  <si>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</si>
  <si>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</si>
  <si>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</si>
  <si>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</si>
  <si>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</si>
  <si>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</si>
  <si>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</si>
  <si>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</si>
  <si>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</si>
  <si>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</si>
  <si>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</si>
  <si>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</si>
  <si>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</si>
  <si>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</si>
  <si>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</si>
  <si>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</si>
  <si>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</si>
  <si>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</si>
  <si>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</si>
  <si>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</si>
  <si>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</si>
  <si>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</si>
  <si>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</si>
  <si>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</si>
  <si>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</si>
  <si>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</si>
  <si>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</si>
  <si>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</si>
  <si>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</si>
  <si>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</si>
  <si>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</si>
  <si>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</si>
  <si>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</si>
  <si>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</si>
  <si>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</si>
  <si>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</si>
  <si>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</si>
  <si>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</si>
  <si>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</si>
  <si>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</si>
  <si>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</si>
  <si>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</si>
  <si>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</si>
  <si>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</si>
  <si>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</si>
  <si>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</si>
  <si>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</si>
  <si>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</si>
  <si>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</si>
  <si>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</si>
  <si>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</si>
  <si>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</si>
  <si>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</si>
  <si>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</si>
  <si>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</si>
  <si>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</si>
  <si>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</si>
  <si>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</si>
  <si>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</si>
  <si>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</si>
  <si>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</si>
  <si>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</si>
  <si>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</si>
  <si>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</si>
  <si>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</si>
  <si>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</si>
  <si>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</si>
  <si>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</si>
  <si>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</si>
  <si>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</si>
  <si>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</si>
  <si>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</si>
  <si>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</si>
  <si>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</si>
  <si>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</si>
  <si>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</si>
  <si>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</si>
  <si>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</si>
  <si>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</si>
  <si>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</si>
  <si>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</si>
  <si>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</si>
  <si>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</si>
  <si>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</si>
  <si>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</si>
  <si>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</si>
  <si>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</si>
  <si>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</si>
  <si>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</si>
  <si>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</si>
  <si>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</si>
  <si>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</si>
  <si>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</si>
  <si>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</si>
  <si>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</si>
  <si>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</si>
  <si>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</si>
  <si>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</si>
  <si>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</si>
  <si>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</si>
  <si>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</si>
  <si>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</si>
  <si>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</si>
  <si>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</si>
  <si>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</si>
  <si>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</si>
  <si>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</si>
  <si>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</si>
  <si>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</si>
  <si>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</si>
  <si>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</si>
  <si>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</si>
  <si>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</si>
  <si>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</si>
  <si>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</si>
  <si>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</si>
  <si>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</si>
  <si>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</si>
  <si>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</si>
  <si>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</si>
  <si>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</si>
  <si>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</si>
  <si>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</si>
  <si>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</si>
  <si>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</si>
  <si>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</si>
  <si>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</si>
  <si>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</si>
  <si>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</si>
  <si>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</si>
  <si>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</si>
  <si>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</si>
  <si>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</si>
  <si>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</si>
  <si>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</si>
  <si>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</si>
  <si>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</si>
  <si>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</si>
  <si>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</si>
  <si>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</si>
  <si>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</si>
  <si>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</si>
  <si>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</si>
  <si>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</si>
  <si>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</si>
  <si>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</si>
  <si>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</si>
  <si>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</si>
  <si>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</si>
  <si>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</si>
  <si>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</si>
  <si>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</si>
  <si>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</si>
  <si>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</si>
  <si>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</si>
  <si>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</si>
  <si>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</si>
  <si>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</si>
  <si>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</si>
  <si>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</si>
  <si>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</si>
  <si>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</si>
  <si>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</si>
  <si>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</si>
  <si>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</si>
  <si>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</si>
  <si>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</si>
  <si>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</si>
  <si>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</si>
  <si>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</si>
  <si>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</si>
  <si>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</si>
  <si>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</si>
  <si>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</si>
  <si>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</si>
  <si>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</si>
  <si>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</si>
  <si>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</si>
  <si>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</si>
  <si>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</si>
  <si>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</si>
  <si>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</si>
  <si>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</si>
  <si>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</si>
  <si>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</si>
  <si>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</si>
  <si>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</si>
  <si>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</si>
  <si>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</si>
  <si>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</si>
  <si>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</si>
  <si>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</si>
  <si>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</si>
  <si>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</si>
  <si>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</si>
  <si>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</si>
  <si>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</si>
  <si>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</si>
  <si>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</si>
  <si>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</si>
  <si>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</si>
  <si>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</si>
  <si>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</si>
  <si>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</si>
  <si>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</si>
  <si>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</si>
  <si>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</si>
  <si>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</si>
  <si>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</si>
  <si>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</si>
  <si>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</si>
  <si>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</si>
  <si>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</si>
  <si>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</si>
  <si>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</si>
  <si>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</si>
  <si>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</si>
  <si>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</si>
  <si>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</si>
  <si>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</si>
  <si>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</si>
  <si>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</si>
  <si>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</si>
  <si>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</si>
  <si>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</si>
  <si>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</si>
  <si>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</si>
  <si>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</si>
  <si>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</si>
  <si>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</si>
  <si>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</si>
  <si>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</si>
  <si>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</si>
  <si>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</si>
  <si>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</si>
  <si>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</si>
  <si>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</si>
  <si>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</si>
  <si>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</si>
  <si>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</si>
  <si>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</si>
  <si>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</si>
  <si>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</si>
  <si>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</si>
  <si>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</si>
  <si>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</si>
  <si>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</si>
  <si>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</si>
  <si>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</si>
  <si>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</si>
  <si>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</si>
  <si>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</si>
  <si>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</si>
  <si>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</si>
  <si>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</si>
  <si>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</si>
  <si>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</si>
  <si>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</si>
  <si>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</si>
  <si>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</si>
  <si>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</si>
  <si>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</si>
  <si>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</si>
  <si>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</si>
  <si>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</si>
  <si>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</si>
  <si>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</si>
  <si>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</si>
  <si>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</si>
  <si>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</si>
  <si>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</si>
  <si>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</si>
  <si>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</si>
  <si>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</si>
  <si>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</si>
  <si>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</si>
  <si>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</si>
  <si>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</si>
  <si>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</si>
  <si>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</si>
  <si>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</si>
  <si>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</si>
  <si>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</si>
  <si>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</si>
  <si>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</si>
  <si>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</si>
  <si>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</si>
  <si>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</si>
  <si>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</si>
  <si>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</si>
  <si>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</si>
  <si>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</si>
  <si>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</si>
  <si>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</si>
  <si>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</si>
  <si>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</si>
  <si>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</si>
  <si>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</si>
  <si>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</si>
  <si>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</si>
  <si>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</si>
  <si>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</si>
  <si>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</si>
  <si>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</si>
  <si>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</si>
  <si>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</si>
  <si>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</si>
  <si>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</si>
  <si>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</si>
  <si>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</si>
  <si>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</si>
  <si>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</si>
  <si>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</si>
  <si>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</si>
  <si>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</si>
  <si>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</si>
  <si>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</si>
  <si>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</si>
  <si>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</si>
  <si>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</si>
  <si>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</si>
  <si>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</si>
  <si>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</si>
  <si>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</si>
  <si>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</si>
  <si>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</si>
  <si>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</si>
  <si>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</si>
  <si>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</si>
  <si>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</si>
  <si>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</si>
  <si>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</si>
  <si>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</si>
  <si>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</si>
  <si>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</si>
  <si>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</si>
  <si>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</si>
  <si>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</si>
  <si>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</si>
  <si>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</si>
  <si>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</si>
  <si>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</si>
  <si>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</si>
  <si>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</si>
  <si>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</si>
  <si>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</si>
  <si>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</si>
  <si>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</si>
  <si>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</si>
  <si>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</si>
  <si>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</si>
  <si>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</si>
  <si>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</si>
  <si>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</si>
  <si>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</si>
  <si>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</si>
  <si>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</si>
  <si>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</si>
  <si>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</si>
  <si>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</si>
  <si>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</si>
  <si>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</si>
  <si>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</si>
  <si>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</si>
  <si>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</si>
  <si>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</si>
  <si>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</si>
  <si>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</si>
  <si>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</si>
  <si>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</si>
  <si>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</si>
  <si>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</si>
  <si>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</si>
  <si>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</si>
  <si>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</si>
  <si>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</si>
  <si>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</si>
  <si>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</si>
  <si>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</si>
  <si>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</si>
  <si>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</si>
  <si>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</si>
  <si>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</si>
  <si>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</si>
  <si>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</si>
  <si>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</si>
  <si>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</si>
  <si>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</si>
  <si>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</si>
  <si>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</si>
  <si>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</si>
  <si>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</si>
  <si>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</si>
  <si>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</si>
  <si>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</si>
  <si>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</si>
  <si>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</si>
  <si>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</si>
  <si>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</si>
  <si>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</si>
  <si>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</si>
  <si>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</si>
  <si>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</si>
  <si>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</si>
  <si>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</si>
  <si>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</si>
  <si>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</si>
  <si>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</si>
  <si>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</si>
  <si>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</si>
  <si>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</si>
  <si>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</si>
  <si>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</si>
  <si>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</si>
  <si>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</si>
  <si>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</si>
  <si>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</si>
  <si>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</si>
  <si>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</si>
  <si>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</si>
  <si>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</si>
  <si>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</si>
  <si>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</si>
  <si>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</si>
  <si>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</si>
  <si>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</si>
  <si>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</si>
  <si>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</si>
  <si>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</si>
  <si>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</si>
  <si>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</si>
  <si>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</si>
  <si>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</si>
  <si>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</si>
  <si>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</si>
  <si>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</si>
  <si>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</si>
  <si>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</si>
  <si>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</si>
  <si>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</si>
  <si>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</si>
  <si>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</si>
  <si>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</si>
  <si>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</si>
  <si>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</si>
  <si>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</si>
  <si>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</si>
  <si>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</si>
  <si>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</si>
  <si>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</si>
  <si>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</si>
  <si>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</si>
  <si>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</si>
  <si>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</si>
  <si>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</si>
  <si>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</si>
  <si>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</si>
  <si>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</si>
  <si>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</si>
  <si>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</si>
  <si>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</si>
  <si>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</si>
  <si>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</si>
  <si>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</si>
  <si>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</si>
  <si>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</si>
  <si>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</si>
  <si>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</si>
  <si>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</si>
  <si>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</si>
  <si>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</si>
  <si>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</si>
  <si>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</si>
  <si>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</si>
  <si>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</si>
  <si>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</si>
  <si>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</si>
  <si>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</si>
  <si>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</si>
  <si>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</si>
  <si>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</si>
  <si>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</si>
  <si>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</si>
  <si>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</si>
  <si>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</si>
  <si>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</si>
  <si>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</si>
  <si>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</si>
  <si>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</si>
  <si>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</si>
  <si>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</si>
  <si>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</si>
  <si>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</si>
  <si>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</si>
  <si>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</si>
  <si>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</si>
  <si>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</si>
  <si>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</si>
  <si>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</si>
  <si>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</si>
  <si>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</si>
  <si>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</si>
  <si>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</si>
  <si>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</si>
  <si>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</si>
  <si>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</si>
  <si>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</si>
  <si>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</si>
  <si>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</si>
  <si>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</si>
  <si>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</si>
  <si>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</si>
  <si>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</si>
  <si>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</si>
  <si>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</si>
  <si>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</si>
  <si>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</si>
  <si>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</si>
  <si>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</si>
  <si>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</si>
  <si>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</si>
  <si>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</si>
  <si>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</si>
  <si>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</si>
  <si>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</si>
  <si>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</si>
  <si>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</si>
  <si>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</si>
  <si>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</si>
  <si>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</si>
  <si>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</si>
  <si>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</si>
  <si>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</si>
  <si>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</si>
  <si>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</si>
  <si>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</si>
  <si>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</si>
  <si>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</si>
  <si>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</si>
  <si>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</si>
  <si>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</si>
  <si>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</si>
  <si>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</si>
  <si>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</si>
  <si>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</si>
  <si>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</si>
  <si>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</si>
  <si>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</si>
  <si>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</si>
  <si>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</si>
  <si>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</si>
  <si>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</si>
  <si>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</si>
  <si>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</si>
  <si>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</si>
  <si>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</si>
  <si>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</si>
  <si>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</si>
  <si>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</si>
  <si>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</si>
  <si>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</si>
  <si>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</si>
  <si>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</si>
  <si>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</si>
  <si>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</si>
  <si>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</si>
  <si>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</si>
  <si>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</si>
  <si>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</si>
  <si>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</si>
  <si>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</si>
  <si>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</si>
  <si>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</si>
  <si>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</si>
  <si>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</si>
  <si>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</si>
  <si>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</si>
  <si>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</si>
  <si>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</si>
  <si>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</si>
  <si>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</si>
  <si>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</si>
  <si>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</si>
  <si>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</si>
  <si>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</si>
  <si>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</si>
  <si>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</si>
  <si>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</si>
  <si>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</si>
  <si>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</si>
  <si>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</si>
  <si>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</si>
  <si>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</si>
  <si>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</si>
  <si>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</si>
  <si>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</si>
  <si>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</si>
  <si>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</si>
  <si>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</si>
  <si>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</si>
  <si>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</si>
  <si>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</si>
  <si>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</si>
  <si>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</si>
  <si>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</si>
  <si>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</si>
  <si>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</si>
  <si>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</si>
  <si>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</si>
  <si>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</si>
  <si>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</si>
  <si>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</si>
  <si>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</si>
  <si>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</si>
  <si>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</si>
  <si>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</si>
  <si>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</si>
  <si>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</si>
  <si>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</si>
  <si>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</si>
  <si>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</si>
  <si>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</si>
  <si>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</si>
  <si>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</si>
  <si>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</si>
  <si>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</si>
  <si>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</si>
  <si>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</si>
  <si>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</si>
  <si>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</si>
  <si>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</si>
  <si>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</si>
  <si>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</si>
  <si>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</si>
  <si>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</si>
  <si>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</si>
  <si>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</si>
  <si>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</si>
  <si>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</si>
  <si>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</si>
  <si>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</si>
  <si>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</si>
  <si>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</si>
  <si>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</si>
  <si>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</si>
  <si>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</si>
  <si>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</si>
  <si>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</si>
  <si>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</si>
  <si>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</si>
  <si>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</si>
  <si>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</si>
  <si>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</si>
  <si>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</si>
  <si>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</si>
  <si>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</si>
  <si>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</si>
  <si>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</si>
  <si>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</si>
  <si>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</si>
  <si>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</si>
  <si>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</si>
  <si>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</si>
  <si>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</si>
  <si>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</si>
  <si>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</si>
  <si>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</si>
  <si>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</si>
  <si>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</si>
  <si>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</si>
  <si>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</si>
  <si>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</si>
  <si>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</si>
  <si>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</si>
  <si>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</si>
  <si>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</si>
  <si>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</si>
  <si>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</si>
  <si>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</si>
  <si>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</si>
  <si>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</si>
  <si>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</si>
  <si>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</si>
  <si>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</si>
  <si>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</si>
  <si>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</si>
  <si>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</si>
  <si>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</si>
  <si>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</si>
  <si>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</si>
  <si>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</si>
  <si>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</si>
  <si>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</si>
  <si>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</si>
  <si>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</si>
  <si>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</si>
  <si>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</si>
  <si>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</si>
  <si>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</si>
  <si>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</si>
  <si>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</si>
  <si>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</si>
  <si>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</si>
  <si>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</si>
  <si>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</si>
  <si>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</si>
  <si>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</si>
  <si>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</si>
  <si>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</si>
  <si>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</si>
  <si>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</si>
  <si>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</si>
  <si>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</si>
  <si>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</si>
  <si>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</si>
  <si>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</si>
  <si>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</si>
  <si>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</si>
  <si>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</si>
  <si>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</si>
  <si>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</si>
  <si>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</si>
  <si>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</si>
  <si>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</si>
  <si>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</si>
  <si>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</si>
  <si>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</si>
  <si>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</si>
  <si>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</si>
  <si>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</si>
  <si>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</si>
  <si>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</si>
  <si>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</si>
  <si>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</si>
  <si>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</si>
  <si>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</si>
  <si>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</si>
  <si>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</si>
  <si>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</si>
  <si>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</si>
  <si>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</si>
  <si>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</si>
  <si>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</si>
  <si>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</si>
  <si>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</si>
  <si>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</si>
  <si>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</si>
  <si>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</si>
  <si>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</si>
  <si>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</si>
  <si>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</si>
  <si>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</si>
  <si>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</si>
  <si>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</si>
  <si>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</si>
  <si>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</si>
  <si>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</si>
  <si>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</si>
  <si>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</si>
  <si>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</si>
  <si>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</si>
  <si>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</si>
  <si>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</si>
  <si>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</si>
  <si>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</si>
  <si>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</si>
  <si>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</si>
  <si>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</si>
  <si>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</si>
  <si>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</si>
  <si>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</si>
  <si>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</si>
  <si>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</si>
  <si>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</si>
  <si>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</si>
  <si>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</si>
  <si>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</si>
  <si>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</si>
  <si>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</si>
  <si>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</si>
  <si>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</si>
  <si>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</si>
  <si>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</si>
  <si>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</si>
  <si>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</si>
  <si>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</si>
  <si>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</si>
  <si>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</si>
  <si>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</si>
  <si>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</si>
  <si>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</si>
  <si>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</si>
  <si>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</si>
  <si>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</si>
  <si>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</si>
  <si>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</si>
  <si>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</si>
  <si>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</si>
  <si>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</si>
  <si>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</si>
  <si>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</si>
  <si>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</si>
  <si>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</si>
  <si>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</si>
  <si>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</si>
  <si>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</si>
  <si>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</si>
  <si>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</si>
  <si>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</si>
  <si>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</si>
  <si>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</si>
  <si>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</si>
  <si>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</si>
  <si>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</si>
  <si>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</si>
  <si>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</si>
  <si>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</si>
  <si>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</si>
  <si>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</si>
  <si>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</si>
  <si>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</si>
  <si>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</si>
  <si>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</si>
  <si>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</si>
  <si>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</si>
  <si>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</si>
  <si>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</si>
  <si>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</si>
  <si>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</si>
  <si>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</si>
  <si>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</si>
  <si>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</si>
  <si>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</si>
  <si>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</si>
  <si>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</si>
  <si>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</si>
  <si>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</si>
  <si>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</si>
  <si>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</si>
  <si>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</si>
  <si>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</si>
  <si>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</si>
  <si>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</si>
  <si>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</si>
  <si>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</si>
  <si>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</si>
  <si>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</si>
  <si>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</si>
  <si>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</si>
  <si>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</si>
  <si>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</si>
  <si>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</si>
  <si>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</si>
  <si>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</si>
  <si>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</si>
  <si>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</si>
  <si>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</si>
  <si>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</si>
  <si>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</si>
  <si>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</si>
  <si>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</si>
  <si>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</si>
  <si>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</si>
  <si>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</si>
  <si>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</si>
  <si>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</si>
  <si>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</si>
  <si>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</si>
  <si>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</si>
  <si>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</si>
  <si>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</si>
  <si>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</si>
  <si>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</si>
  <si>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</si>
  <si>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</si>
  <si>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</si>
  <si>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</si>
  <si>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</si>
  <si>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</si>
  <si>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</si>
  <si>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</si>
  <si>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</si>
  <si>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</si>
  <si>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</si>
  <si>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</si>
  <si>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</si>
  <si>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</si>
  <si>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</si>
  <si>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</si>
  <si>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</si>
  <si>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</si>
  <si>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</si>
  <si>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</si>
  <si>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</si>
  <si>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</si>
  <si>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</si>
  <si>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</si>
  <si>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</si>
  <si>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</si>
  <si>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</si>
  <si>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</si>
  <si>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</si>
  <si>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</si>
  <si>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</si>
  <si>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</si>
  <si>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</si>
  <si>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</si>
  <si>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</si>
  <si>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</si>
  <si>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</si>
  <si>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</si>
  <si>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</si>
  <si>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</si>
  <si>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</si>
  <si>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</si>
  <si>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</si>
  <si>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</si>
  <si>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</si>
  <si>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</si>
  <si>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</si>
  <si>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</si>
  <si>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</si>
  <si>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</si>
  <si>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</si>
  <si>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</si>
  <si>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</si>
  <si>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</si>
  <si>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</si>
  <si>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</si>
  <si>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</si>
  <si>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</si>
  <si>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</si>
  <si>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</si>
  <si>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</si>
  <si>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</si>
  <si>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</si>
  <si>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</si>
  <si>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</si>
  <si>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</si>
  <si>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</si>
  <si>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</si>
  <si>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</si>
  <si>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</si>
  <si>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</si>
  <si>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</si>
  <si>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</si>
  <si>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</si>
  <si>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</si>
  <si>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</si>
  <si>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</si>
  <si>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</si>
  <si>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</si>
  <si>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</si>
  <si>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</si>
  <si>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</si>
  <si>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</si>
  <si>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</si>
  <si>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</si>
  <si>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</si>
  <si>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</si>
  <si>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</si>
  <si>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</si>
  <si>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</si>
  <si>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</si>
  <si>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</si>
  <si>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</si>
  <si>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</si>
  <si>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</si>
  <si>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</si>
  <si>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</si>
  <si>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</si>
  <si>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</si>
  <si>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</si>
  <si>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</si>
  <si>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</si>
  <si>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</si>
  <si>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</si>
  <si>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</si>
  <si>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</si>
  <si>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</si>
  <si>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</si>
  <si>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</si>
  <si>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</si>
  <si>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</si>
  <si>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</si>
  <si>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</si>
  <si>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</si>
  <si>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</si>
  <si>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</si>
  <si>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</si>
  <si>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</si>
  <si>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</si>
  <si>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</si>
  <si>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</si>
  <si>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</si>
  <si>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</si>
  <si>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</si>
  <si>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</si>
  <si>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</si>
  <si>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</si>
  <si>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</si>
  <si>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</si>
  <si>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</si>
  <si>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</si>
  <si>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</si>
  <si>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</si>
  <si>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</si>
  <si>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</si>
  <si>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</si>
  <si>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</si>
  <si>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</si>
  <si>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</si>
  <si>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</si>
  <si>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</si>
  <si>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</si>
  <si>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</si>
  <si>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</si>
  <si>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</si>
  <si>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</si>
  <si>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</si>
  <si>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</si>
  <si>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</si>
  <si>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</si>
  <si>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</si>
  <si>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</si>
  <si>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</si>
  <si>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</si>
  <si>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</si>
  <si>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</si>
  <si>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</si>
  <si>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</si>
  <si>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</si>
  <si>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</si>
  <si>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</si>
  <si>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</si>
  <si>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</si>
  <si>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</si>
  <si>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</si>
  <si>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</si>
  <si>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</si>
  <si>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</si>
  <si>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</si>
  <si>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</si>
  <si>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</si>
  <si>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</si>
  <si>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</si>
  <si>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</si>
  <si>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</si>
  <si>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</si>
  <si>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</si>
  <si>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</si>
  <si>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</si>
  <si>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</si>
  <si>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</si>
  <si>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</si>
  <si>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</si>
  <si>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</si>
  <si>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</si>
  <si>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</si>
  <si>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</si>
  <si>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</si>
  <si>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</si>
  <si>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</si>
  <si>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</si>
  <si>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</si>
  <si>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</si>
  <si>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</si>
  <si>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</si>
  <si>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</si>
  <si>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</si>
  <si>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</si>
  <si>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</si>
  <si>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</si>
  <si>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</si>
  <si>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</si>
  <si>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</si>
  <si>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</si>
  <si>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</si>
  <si>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</si>
  <si>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</si>
  <si>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</si>
  <si>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</si>
  <si>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</si>
  <si>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</si>
  <si>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</si>
  <si>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</si>
  <si>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</si>
  <si>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</si>
  <si>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</si>
  <si>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</si>
  <si>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</si>
  <si>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</si>
  <si>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</si>
  <si>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</si>
  <si>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</si>
  <si>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</si>
  <si>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</si>
  <si>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</si>
  <si>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</si>
  <si>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</si>
  <si>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</si>
  <si>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</si>
  <si>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</si>
  <si>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</si>
  <si>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</si>
  <si>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</si>
  <si>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</si>
  <si>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</si>
  <si>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</si>
  <si>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</si>
  <si>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</si>
  <si>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</si>
  <si>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</si>
  <si>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</si>
  <si>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</si>
  <si>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</si>
  <si>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</si>
  <si>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</si>
  <si>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</si>
  <si>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</si>
  <si>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</si>
  <si>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</si>
  <si>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</si>
  <si>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</si>
  <si>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</si>
  <si>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</si>
  <si>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</si>
  <si>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</si>
  <si>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</si>
  <si>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</si>
  <si>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</si>
  <si>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</si>
  <si>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</si>
  <si>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</si>
  <si>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</si>
  <si>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</si>
  <si>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</si>
  <si>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</si>
  <si>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</si>
  <si>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</si>
  <si>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</si>
  <si>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</si>
  <si>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</si>
  <si>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</si>
  <si>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</si>
  <si>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</si>
  <si>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</si>
  <si>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</si>
  <si>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</si>
  <si>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</si>
  <si>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</si>
  <si>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</si>
  <si>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</si>
  <si>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</si>
  <si>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</si>
  <si>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</si>
  <si>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</si>
  <si>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</si>
  <si>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</si>
  <si>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</si>
  <si>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</si>
  <si>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</si>
  <si>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</si>
  <si>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</si>
  <si>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</si>
  <si>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</si>
  <si>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</si>
  <si>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</si>
  <si>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</si>
  <si>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</si>
  <si>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</si>
  <si>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</si>
  <si>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</si>
  <si>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</si>
  <si>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</si>
  <si>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</si>
  <si>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</si>
  <si>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</si>
  <si>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</si>
  <si>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</si>
  <si>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</si>
  <si>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</si>
  <si>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</si>
  <si>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</si>
  <si>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</si>
  <si>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</si>
  <si>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</si>
  <si>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</si>
  <si>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</si>
  <si>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</si>
  <si>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</si>
  <si>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</si>
  <si>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</si>
  <si>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</si>
  <si>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</si>
  <si>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</si>
  <si>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</si>
  <si>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</si>
  <si>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</si>
  <si>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</si>
  <si>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</si>
  <si>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</si>
  <si>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</si>
  <si>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</si>
  <si>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</si>
  <si>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</si>
  <si>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</si>
  <si>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</si>
  <si>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</si>
  <si>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</si>
  <si>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</si>
  <si>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</si>
  <si>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</si>
  <si>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</si>
  <si>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</si>
  <si>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</si>
  <si>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</si>
  <si>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</si>
  <si>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</si>
  <si>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</si>
  <si>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</si>
  <si>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</si>
  <si>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</si>
  <si>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</si>
  <si>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</si>
  <si>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</si>
  <si>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</si>
  <si>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</si>
  <si>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</si>
  <si>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</si>
  <si>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</si>
  <si>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</si>
  <si>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</si>
  <si>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</si>
  <si>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</si>
  <si>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</si>
  <si>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</si>
  <si>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</si>
  <si>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</si>
  <si>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</si>
  <si>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</si>
  <si>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</si>
  <si>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</si>
  <si>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</si>
  <si>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</si>
  <si>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</si>
  <si>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</si>
  <si>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</si>
  <si>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</si>
  <si>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</si>
  <si>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</si>
  <si>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</si>
  <si>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</si>
  <si>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</si>
  <si>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</si>
  <si>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</si>
  <si>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</si>
  <si>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</si>
  <si>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</si>
  <si>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</si>
  <si>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</si>
  <si>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</si>
  <si>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</si>
  <si>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</si>
  <si>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</si>
  <si>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</si>
  <si>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</si>
  <si>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</si>
  <si>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</si>
  <si>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</si>
  <si>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</si>
  <si>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</si>
  <si>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</si>
  <si>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</si>
  <si>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</si>
  <si>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</si>
  <si>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</si>
  <si>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</si>
  <si>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</si>
  <si>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</si>
  <si>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</si>
  <si>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</si>
  <si>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</si>
  <si>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</si>
  <si>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</si>
  <si>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</si>
  <si>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</si>
  <si>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</si>
  <si>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</si>
  <si>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</si>
  <si>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</si>
  <si>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</si>
  <si>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</si>
  <si>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</si>
  <si>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</si>
  <si>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</si>
  <si>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</si>
  <si>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</si>
  <si>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</si>
  <si>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</si>
  <si>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</si>
  <si>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</si>
  <si>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</si>
  <si>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</si>
  <si>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</si>
  <si>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</si>
  <si>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</si>
  <si>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</si>
  <si>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</si>
  <si>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</si>
  <si>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</si>
  <si>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</si>
  <si>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</si>
  <si>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</si>
  <si>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</si>
  <si>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</si>
  <si>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</si>
  <si>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</si>
  <si>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</si>
  <si>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</si>
  <si>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</si>
  <si>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</si>
  <si>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</si>
  <si>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</si>
  <si>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</si>
  <si>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</si>
  <si>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</si>
  <si>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</si>
  <si>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</si>
  <si>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</si>
  <si>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</si>
  <si>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</si>
  <si>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</si>
  <si>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</si>
  <si>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</si>
  <si>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</si>
  <si>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</si>
  <si>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</si>
  <si>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</si>
  <si>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</si>
  <si>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</si>
  <si>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</si>
  <si>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</si>
  <si>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</si>
  <si>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</si>
  <si>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</si>
  <si>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</si>
  <si>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</si>
  <si>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</si>
  <si>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</si>
  <si>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</si>
  <si>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</si>
  <si>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</si>
  <si>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</si>
  <si>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</si>
  <si>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</si>
  <si>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</si>
  <si>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</si>
  <si>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</si>
  <si>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</si>
  <si>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</si>
  <si>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</si>
  <si>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</si>
  <si>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</si>
  <si>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</si>
  <si>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</si>
  <si>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</si>
  <si>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</si>
  <si>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</si>
  <si>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</si>
  <si>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</si>
  <si>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</si>
  <si>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</si>
  <si>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</si>
  <si>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</si>
  <si>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</si>
  <si>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</si>
  <si>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</si>
  <si>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</si>
  <si>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</si>
  <si>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</si>
  <si>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</si>
  <si>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</si>
  <si>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</si>
  <si>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</si>
  <si>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</si>
  <si>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</si>
  <si>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</si>
  <si>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</si>
  <si>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</si>
  <si>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</si>
  <si>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</si>
  <si>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</si>
  <si>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</si>
  <si>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</si>
  <si>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</si>
  <si>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</si>
  <si>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</si>
  <si>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</si>
  <si>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</si>
  <si>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</si>
  <si>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</si>
  <si>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</si>
  <si>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</si>
  <si>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</si>
  <si>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</si>
  <si>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</si>
  <si>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</si>
  <si>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</si>
  <si>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</si>
  <si>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</si>
  <si>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</si>
  <si>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</si>
  <si>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</si>
  <si>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</si>
  <si>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</si>
  <si>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</si>
  <si>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</si>
  <si>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</si>
  <si>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</si>
  <si>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</si>
  <si>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</si>
  <si>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</si>
  <si>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</si>
  <si>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</si>
  <si>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</si>
  <si>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</si>
  <si>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</si>
  <si>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</si>
  <si>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</si>
  <si>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</si>
  <si>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</si>
  <si>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</si>
  <si>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</si>
  <si>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</si>
  <si>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</si>
  <si>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</si>
  <si>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</si>
  <si>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</si>
  <si>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</si>
  <si>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</si>
  <si>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</si>
  <si>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</si>
  <si>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</si>
  <si>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</si>
  <si>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</si>
  <si>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</si>
  <si>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</si>
  <si>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</si>
  <si>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</si>
  <si>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</si>
  <si>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</si>
  <si>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</si>
  <si>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</si>
  <si>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</si>
  <si>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</si>
  <si>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</si>
  <si>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</si>
  <si>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</si>
  <si>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</si>
  <si>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</si>
  <si>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</si>
  <si>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</si>
  <si>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</si>
  <si>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</si>
  <si>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</si>
  <si>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</si>
  <si>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</si>
  <si>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</si>
  <si>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</si>
  <si>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</si>
  <si>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</si>
  <si>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</si>
  <si>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</si>
  <si>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</si>
  <si>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</si>
  <si>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</si>
  <si>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</si>
  <si>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</si>
  <si>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</si>
  <si>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</si>
  <si>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</si>
  <si>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</si>
  <si>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</si>
  <si>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</si>
  <si>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</si>
  <si>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</si>
  <si>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</si>
  <si>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</si>
  <si>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</si>
  <si>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</si>
  <si>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</si>
  <si>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</si>
  <si>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</si>
  <si>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</si>
  <si>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</si>
  <si>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</si>
  <si>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</si>
  <si>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</si>
  <si>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</si>
  <si>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</si>
  <si>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</si>
  <si>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</si>
  <si>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</si>
  <si>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</si>
  <si>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</si>
  <si>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</si>
  <si>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</si>
  <si>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</si>
  <si>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</si>
  <si>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</si>
  <si>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</si>
  <si>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</si>
  <si>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</si>
  <si>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</si>
  <si>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</si>
  <si>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</si>
  <si>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</si>
  <si>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</si>
  <si>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</si>
  <si>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</si>
  <si>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</si>
  <si>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</si>
  <si>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</si>
  <si>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</si>
  <si>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</si>
  <si>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</si>
  <si>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</si>
  <si>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</si>
  <si>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</si>
  <si>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</si>
  <si>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</si>
  <si>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</si>
  <si>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</si>
  <si>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</si>
  <si>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</si>
  <si>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</si>
  <si>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</si>
  <si>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</si>
  <si>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</si>
  <si>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</si>
  <si>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</si>
  <si>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</si>
  <si>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</si>
  <si>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</si>
  <si>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</si>
  <si>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</si>
  <si>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</si>
  <si>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</si>
  <si>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</si>
  <si>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</si>
  <si>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</si>
  <si>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</si>
  <si>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</si>
  <si>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</si>
  <si>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</si>
  <si>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</si>
  <si>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</si>
  <si>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</si>
  <si>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</si>
  <si>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</si>
  <si>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</si>
  <si>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</si>
  <si>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</si>
  <si>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</si>
  <si>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</si>
  <si>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</si>
  <si>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</si>
  <si>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</si>
  <si>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</si>
  <si>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</si>
  <si>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</si>
  <si>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</si>
  <si>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</si>
  <si>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</si>
  <si>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</si>
  <si>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</si>
  <si>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</si>
  <si>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</si>
  <si>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</si>
  <si>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</si>
  <si>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</si>
  <si>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</si>
  <si>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</si>
  <si>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</si>
  <si>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</si>
  <si>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</si>
  <si>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</si>
  <si>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</si>
  <si>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</si>
  <si>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</si>
  <si>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</si>
  <si>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</si>
  <si>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</si>
  <si>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</si>
  <si>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</si>
  <si>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</si>
  <si>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</si>
  <si>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</si>
  <si>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</si>
  <si>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</si>
  <si>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</si>
  <si>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</si>
  <si>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</si>
  <si>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</si>
  <si>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</si>
  <si>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</si>
  <si>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</si>
  <si>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</si>
  <si>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</si>
  <si>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</si>
  <si>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</si>
  <si>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</si>
  <si>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</si>
  <si>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</si>
  <si>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</si>
  <si>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</si>
  <si>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</si>
  <si>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</si>
  <si>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</si>
  <si>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</si>
  <si>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</si>
  <si>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</si>
  <si>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</si>
  <si>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</si>
  <si>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</si>
  <si>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</si>
  <si>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</si>
  <si>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</si>
  <si>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</si>
  <si>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</si>
  <si>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</si>
  <si>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</si>
  <si>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</si>
  <si>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</si>
  <si>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</si>
  <si>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</si>
  <si>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</si>
  <si>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</si>
  <si>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</si>
  <si>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</si>
  <si>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</si>
  <si>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</si>
  <si>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</si>
  <si>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</si>
  <si>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</si>
  <si>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</si>
  <si>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</si>
  <si>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</si>
  <si>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</si>
  <si>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</si>
  <si>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</si>
  <si>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</si>
  <si>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</si>
  <si>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</si>
  <si>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</si>
  <si>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</si>
  <si>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</si>
  <si>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</si>
  <si>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</si>
  <si>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</si>
  <si>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</si>
  <si>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</si>
  <si>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</si>
  <si>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</si>
  <si>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</si>
  <si>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</si>
  <si>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</si>
  <si>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</si>
  <si>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</si>
  <si>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</si>
  <si>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</si>
  <si>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</si>
  <si>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</si>
  <si>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</si>
  <si>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</si>
  <si>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</si>
  <si>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</si>
  <si>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</si>
  <si>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</si>
  <si>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</si>
  <si>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</si>
  <si>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</si>
  <si>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</si>
  <si>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</si>
  <si>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</si>
  <si>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</si>
  <si>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</si>
  <si>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</si>
  <si>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</si>
  <si>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</si>
  <si>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</si>
  <si>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</si>
  <si>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</si>
  <si>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</si>
  <si>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</si>
  <si>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</si>
  <si>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</si>
  <si>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</si>
  <si>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</si>
  <si>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</si>
  <si>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</si>
  <si>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</si>
  <si>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</si>
  <si>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</si>
  <si>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</si>
  <si>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</si>
  <si>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</si>
  <si>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</si>
  <si>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</si>
  <si>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</si>
  <si>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</si>
  <si>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</si>
  <si>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</si>
  <si>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</si>
  <si>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</si>
  <si>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</si>
  <si>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</si>
  <si>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</si>
  <si>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</si>
  <si>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</si>
  <si>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</si>
  <si>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</si>
  <si>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</si>
  <si>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</si>
  <si>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</si>
  <si>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</si>
  <si>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</si>
  <si>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</si>
  <si>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</si>
  <si>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</si>
  <si>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</si>
  <si>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</si>
  <si>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</si>
  <si>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</si>
  <si>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</si>
  <si>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</si>
  <si>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</si>
  <si>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</si>
  <si>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</si>
  <si>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</si>
  <si>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</si>
  <si>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</si>
  <si>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</si>
  <si>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</si>
  <si>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</si>
  <si>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</si>
  <si>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</si>
  <si>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</si>
  <si>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</si>
  <si>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</si>
  <si>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</si>
  <si>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</si>
  <si>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</si>
  <si>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</si>
  <si>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</si>
  <si>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</si>
  <si>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</si>
  <si>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</si>
  <si>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</si>
  <si>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</si>
  <si>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</si>
  <si>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</si>
  <si>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</si>
  <si>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</si>
  <si>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</si>
  <si>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</si>
  <si>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</si>
  <si>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</si>
  <si>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</si>
  <si>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</si>
  <si>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</si>
  <si>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</si>
  <si>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</si>
  <si>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</si>
  <si>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</si>
  <si>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</si>
  <si>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</si>
  <si>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</si>
  <si>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</si>
  <si>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</si>
  <si>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</si>
  <si>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</si>
  <si>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</si>
  <si>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</si>
  <si>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</si>
  <si>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</si>
  <si>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</si>
  <si>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</si>
  <si>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</si>
  <si>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</si>
  <si>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</si>
  <si>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</si>
  <si>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</si>
  <si>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</si>
  <si>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</si>
  <si>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</si>
  <si>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</si>
  <si>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</si>
  <si>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</si>
  <si>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</si>
  <si>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</si>
  <si>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</si>
  <si>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</si>
  <si>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</si>
  <si>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</si>
  <si>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</si>
  <si>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</si>
  <si>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</si>
  <si>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</si>
  <si>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</si>
  <si>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</si>
  <si>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</si>
  <si>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</si>
  <si>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</si>
  <si>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</si>
  <si>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</si>
  <si>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</si>
  <si>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</si>
  <si>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</si>
  <si>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</si>
  <si>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</si>
  <si>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</si>
  <si>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</si>
  <si>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</si>
  <si>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</si>
  <si>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</si>
  <si>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</si>
  <si>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</si>
  <si>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</si>
  <si>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</si>
  <si>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</si>
  <si>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</si>
  <si>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</si>
  <si>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</si>
  <si>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</si>
  <si>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</si>
  <si>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</si>
  <si>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</si>
  <si>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</si>
  <si>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</si>
  <si>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</si>
  <si>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</si>
  <si>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</si>
  <si>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</si>
  <si>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</si>
  <si>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</si>
  <si>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</si>
  <si>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</si>
  <si>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</si>
  <si>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</si>
  <si>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</si>
  <si>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</si>
  <si>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</si>
  <si>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</si>
  <si>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</si>
  <si>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</si>
  <si>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</si>
  <si>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</si>
  <si>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</si>
  <si>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</si>
  <si>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</si>
  <si>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</si>
  <si>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</si>
  <si>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</si>
  <si>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</si>
  <si>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</si>
  <si>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</si>
  <si>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</si>
  <si>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</si>
  <si>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</si>
  <si>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</si>
  <si>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</si>
  <si>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</si>
  <si>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</si>
  <si>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</si>
  <si>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</si>
  <si>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</si>
  <si>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</si>
  <si>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</si>
  <si>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</si>
  <si>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</si>
  <si>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</si>
  <si>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</si>
  <si>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</si>
  <si>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</si>
  <si>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</si>
  <si>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</si>
  <si>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</si>
  <si>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</si>
  <si>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</si>
  <si>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</si>
  <si>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</si>
  <si>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</si>
  <si>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</si>
  <si>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</si>
  <si>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</si>
  <si>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</si>
  <si>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</si>
  <si>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</si>
  <si>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</si>
  <si>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</si>
  <si>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</si>
  <si>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</si>
  <si>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</si>
  <si>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</si>
  <si>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</si>
  <si>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</si>
  <si>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</si>
  <si>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</si>
  <si>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</si>
  <si>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</si>
  <si>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</si>
  <si>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</si>
  <si>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</si>
  <si>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</si>
  <si>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</si>
  <si>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</si>
  <si>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</si>
  <si>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</si>
  <si>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</si>
  <si>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</si>
  <si>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</si>
  <si>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</si>
  <si>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</si>
  <si>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</si>
  <si>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</si>
  <si>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</si>
  <si>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</si>
  <si>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</si>
  <si>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</si>
  <si>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</si>
  <si>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</si>
  <si>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</si>
  <si>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</si>
  <si>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</si>
  <si>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</si>
  <si>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</si>
  <si>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</si>
  <si>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</si>
  <si>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</si>
  <si>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</si>
  <si>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</si>
  <si>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</si>
  <si>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</si>
  <si>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</si>
  <si>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</si>
  <si>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</si>
  <si>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</si>
  <si>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</si>
  <si>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</si>
  <si>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</si>
  <si>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</si>
  <si>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</si>
  <si>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</si>
  <si>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</si>
  <si>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</si>
  <si>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</si>
  <si>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</si>
  <si>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</si>
  <si>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</si>
  <si>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</si>
  <si>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</si>
  <si>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</si>
  <si>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</si>
  <si>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</si>
  <si>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</si>
  <si>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</si>
  <si>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</si>
  <si>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</si>
  <si>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</si>
  <si>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</si>
  <si>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</si>
  <si>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</si>
  <si>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</si>
  <si>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</si>
  <si>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</si>
  <si>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</si>
  <si>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</si>
  <si>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</si>
  <si>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</si>
  <si>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</si>
  <si>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</si>
  <si>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</si>
  <si>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</si>
  <si>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</si>
  <si>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</si>
  <si>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</si>
  <si>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</si>
  <si>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</si>
  <si>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</si>
  <si>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</si>
  <si>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</si>
  <si>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</si>
  <si>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</si>
  <si>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</si>
  <si>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</si>
  <si>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</si>
  <si>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</si>
  <si>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</si>
  <si>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</si>
  <si>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</si>
  <si>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</si>
  <si>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</si>
  <si>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</si>
  <si>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</si>
  <si>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</si>
  <si>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</si>
  <si>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</si>
  <si>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</si>
  <si>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</si>
  <si>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</si>
  <si>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</si>
  <si>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</si>
  <si>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</si>
  <si>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</si>
  <si>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</si>
  <si>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</si>
  <si>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</si>
  <si>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</si>
  <si>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</si>
  <si>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</si>
  <si>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</si>
  <si>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</si>
  <si>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</si>
  <si>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</si>
  <si>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</si>
  <si>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</si>
  <si>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</si>
  <si>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</si>
  <si>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</si>
  <si>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</si>
  <si>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</si>
  <si>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</si>
  <si>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</si>
  <si>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</si>
  <si>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</si>
  <si>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</si>
  <si>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</si>
  <si>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</si>
  <si>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</si>
  <si>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</si>
  <si>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</si>
  <si>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</si>
  <si>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</si>
  <si>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</si>
  <si>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</si>
  <si>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</si>
  <si>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</si>
  <si>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</si>
  <si>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</si>
  <si>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</si>
  <si>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</si>
  <si>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</si>
  <si>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</si>
  <si>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</si>
  <si>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</si>
  <si>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</si>
  <si>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</si>
  <si>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</si>
  <si>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</si>
  <si>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</si>
  <si>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</si>
  <si>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</si>
  <si>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</si>
  <si>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</si>
  <si>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</si>
  <si>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</si>
  <si>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</si>
  <si>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</si>
  <si>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</si>
  <si>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</si>
  <si>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</si>
  <si>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</si>
  <si>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</si>
  <si>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</si>
  <si>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</si>
  <si>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</si>
  <si>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</si>
  <si>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</si>
  <si>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</si>
  <si>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</si>
  <si>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</si>
  <si>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</si>
  <si>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</si>
  <si>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</si>
  <si>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</si>
  <si>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</si>
  <si>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</si>
  <si>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</si>
  <si>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</si>
  <si>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</si>
  <si>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</si>
  <si>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</si>
  <si>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</si>
  <si>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</si>
  <si>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</si>
  <si>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</si>
  <si>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</si>
  <si>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</si>
  <si>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</si>
  <si>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</si>
  <si>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</si>
  <si>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</si>
  <si>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</si>
  <si>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</si>
  <si>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</si>
  <si>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</si>
  <si>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</si>
  <si>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</si>
  <si>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</si>
  <si>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</si>
  <si>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</si>
  <si>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</si>
  <si>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</si>
  <si>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</si>
  <si>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</si>
  <si>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</si>
  <si>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</si>
  <si>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</si>
  <si>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</si>
  <si>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</si>
  <si>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</si>
  <si>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</si>
  <si>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</si>
  <si>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</si>
  <si>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</si>
  <si>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</si>
  <si>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</si>
  <si>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</si>
  <si>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</si>
  <si>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</si>
  <si>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</si>
  <si>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</si>
  <si>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</si>
  <si>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</si>
  <si>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</si>
  <si>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</si>
  <si>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</si>
  <si>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</si>
  <si>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</si>
  <si>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</si>
  <si>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</si>
  <si>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</si>
  <si>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</si>
  <si>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</si>
  <si>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</si>
  <si>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</si>
  <si>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</si>
  <si>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</si>
  <si>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</si>
  <si>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</si>
  <si>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</si>
  <si>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</si>
  <si>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</si>
  <si>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</si>
  <si>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</si>
  <si>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</si>
  <si>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</si>
  <si>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</si>
  <si>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</si>
  <si>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</si>
  <si>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</si>
  <si>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</si>
  <si>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</si>
  <si>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</si>
  <si>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</si>
  <si>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</si>
  <si>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</si>
  <si>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</si>
  <si>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</si>
  <si>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</si>
  <si>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</si>
  <si>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</si>
  <si>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</si>
  <si>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</si>
  <si>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</si>
  <si>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</si>
  <si>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</si>
  <si>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</si>
  <si>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</si>
  <si>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</si>
  <si>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</si>
  <si>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</si>
  <si>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</si>
  <si>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</si>
  <si>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</si>
  <si>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</si>
  <si>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</si>
  <si>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</si>
  <si>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</si>
  <si>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</si>
  <si>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</si>
  <si>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</si>
  <si>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</si>
  <si>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</si>
  <si>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</si>
  <si>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</si>
  <si>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</si>
  <si>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</si>
  <si>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</si>
  <si>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</si>
  <si>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</si>
  <si>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</si>
  <si>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</si>
  <si>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</si>
  <si>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</si>
  <si>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</si>
  <si>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</si>
  <si>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</si>
  <si>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</si>
  <si>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</si>
  <si>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</si>
  <si>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</si>
  <si>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</si>
  <si>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</si>
  <si>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</si>
  <si>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</si>
  <si>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</si>
  <si>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</si>
  <si>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</si>
  <si>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</si>
  <si>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</si>
  <si>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</si>
  <si>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</si>
  <si>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</si>
  <si>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</si>
  <si>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</si>
  <si>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</si>
  <si>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</si>
  <si>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</si>
  <si>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</si>
  <si>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</si>
  <si>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</si>
  <si>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</si>
  <si>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</si>
  <si>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</si>
  <si>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</si>
  <si>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</si>
  <si>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</si>
  <si>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</si>
  <si>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</si>
  <si>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</si>
  <si>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</si>
  <si>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</si>
  <si>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</si>
  <si>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</si>
  <si>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</si>
  <si>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</si>
  <si>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</si>
  <si>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</si>
  <si>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</si>
  <si>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</si>
  <si>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</si>
  <si>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</si>
  <si>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</si>
  <si>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</si>
  <si>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</si>
  <si>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</si>
  <si>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</si>
  <si>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</si>
  <si>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</si>
  <si>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</si>
  <si>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</si>
  <si>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</si>
  <si>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</si>
  <si>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</si>
  <si>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</si>
  <si>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</si>
  <si>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</si>
  <si>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</si>
  <si>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</si>
  <si>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</si>
  <si>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</si>
  <si>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</si>
  <si>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</si>
  <si>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</si>
  <si>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</si>
  <si>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</si>
  <si>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</si>
  <si>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</si>
  <si>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</si>
  <si>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</si>
  <si>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</si>
  <si>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</si>
  <si>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</si>
  <si>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</si>
  <si>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</si>
  <si>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</si>
  <si>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</si>
  <si>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</si>
  <si>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</si>
  <si>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</si>
  <si>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</si>
  <si>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</si>
  <si>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</si>
  <si>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</si>
  <si>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</si>
  <si>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</si>
  <si>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</si>
  <si>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</si>
  <si>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</si>
  <si>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</si>
  <si>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</si>
  <si>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</si>
  <si>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</si>
  <si>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</si>
  <si>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</si>
  <si>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</si>
  <si>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</si>
  <si>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</si>
  <si>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</si>
  <si>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</si>
  <si>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</si>
  <si>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</si>
  <si>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</si>
  <si>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</si>
  <si>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</si>
  <si>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</si>
  <si>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</si>
  <si>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</si>
  <si>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</si>
  <si>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</si>
  <si>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</si>
  <si>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</si>
  <si>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</si>
  <si>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</si>
  <si>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</si>
  <si>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</si>
  <si>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</si>
  <si>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</si>
  <si>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</si>
  <si>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</si>
  <si>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</si>
  <si>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</si>
  <si>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</si>
  <si>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</si>
  <si>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</si>
  <si>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</si>
  <si>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</si>
  <si>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</si>
  <si>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</si>
  <si>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</si>
  <si>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</si>
  <si>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</si>
  <si>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</si>
  <si>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</si>
  <si>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</si>
  <si>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</si>
  <si>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</si>
  <si>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</si>
  <si>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</si>
  <si>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</si>
  <si>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</si>
  <si>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</si>
  <si>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</si>
  <si>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</si>
  <si>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</si>
  <si>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</si>
  <si>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</si>
  <si>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</si>
  <si>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</si>
  <si>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</si>
  <si>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</si>
  <si>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</si>
  <si>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</si>
  <si>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</si>
  <si>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</si>
  <si>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</si>
  <si>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</si>
  <si>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</si>
  <si>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</si>
  <si>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</si>
  <si>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</si>
  <si>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</si>
  <si>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</si>
  <si>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</si>
  <si>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</si>
  <si>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</si>
  <si>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</si>
  <si>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</si>
  <si>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</si>
  <si>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</si>
  <si>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</si>
  <si>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</si>
  <si>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</si>
  <si>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</si>
  <si>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</si>
  <si>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</si>
  <si>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</si>
  <si>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</si>
  <si>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</si>
  <si>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</si>
  <si>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</si>
  <si>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</si>
  <si>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</si>
  <si>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</si>
  <si>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</si>
  <si>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</si>
  <si>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</si>
  <si>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</si>
  <si>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</si>
  <si>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</si>
  <si>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</si>
  <si>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</si>
  <si>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</si>
  <si>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</si>
  <si>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</si>
  <si>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</si>
  <si>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</si>
  <si>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</si>
  <si>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</si>
  <si>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</si>
  <si>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</si>
  <si>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</si>
  <si>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</si>
  <si>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</si>
  <si>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</si>
  <si>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</si>
  <si>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</si>
  <si>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</si>
  <si>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</si>
  <si>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</si>
  <si>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</si>
  <si>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</si>
  <si>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</si>
  <si>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</si>
  <si>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</si>
  <si>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</si>
  <si>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</si>
  <si>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</si>
  <si>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</si>
  <si>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</si>
  <si>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</si>
  <si>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</si>
  <si>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</si>
  <si>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</si>
  <si>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</si>
  <si>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</si>
  <si>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</si>
  <si>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</si>
  <si>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</si>
  <si>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</si>
  <si>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</si>
  <si>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</si>
  <si>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</si>
  <si>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</si>
  <si>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</si>
  <si>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</si>
  <si>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</si>
  <si>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</si>
  <si>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</si>
  <si>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</si>
  <si>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</si>
  <si>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</si>
  <si>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</si>
  <si>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</si>
  <si>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</si>
  <si>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</si>
  <si>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</si>
  <si>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</si>
  <si>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</si>
  <si>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</si>
  <si>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</si>
  <si>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</si>
  <si>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</si>
  <si>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</si>
  <si>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</si>
  <si>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</si>
  <si>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</si>
  <si>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</si>
  <si>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</si>
  <si>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</si>
  <si>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</si>
  <si>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</si>
  <si>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</si>
  <si>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</si>
  <si>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</si>
  <si>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</si>
  <si>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</si>
  <si>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</si>
  <si>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</si>
  <si>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</si>
  <si>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</si>
  <si>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</si>
  <si>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</si>
  <si>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</si>
  <si>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</si>
  <si>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</si>
  <si>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</si>
  <si>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</si>
  <si>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</si>
  <si>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</si>
  <si>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</si>
  <si>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</si>
  <si>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</si>
  <si>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</si>
  <si>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</si>
  <si>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</si>
  <si>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</si>
  <si>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</si>
  <si>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</si>
  <si>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</si>
  <si>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</si>
  <si>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</si>
  <si>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</si>
  <si>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</si>
  <si>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</si>
  <si>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</si>
  <si>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</si>
  <si>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</si>
  <si>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</si>
  <si>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</si>
  <si>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</si>
  <si>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</si>
  <si>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</si>
  <si>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</si>
  <si>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</si>
  <si>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</si>
  <si>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</si>
  <si>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</si>
  <si>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</si>
  <si>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</si>
  <si>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</si>
  <si>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</si>
  <si>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</si>
  <si>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</si>
  <si>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</si>
  <si>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</si>
  <si>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</si>
  <si>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</si>
  <si>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</si>
  <si>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</si>
  <si>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</si>
  <si>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</si>
  <si>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</si>
  <si>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</si>
  <si>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</si>
  <si>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</si>
  <si>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</si>
  <si>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</si>
  <si>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</si>
  <si>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</si>
  <si>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</si>
  <si>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</si>
  <si>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</si>
  <si>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</si>
  <si>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</si>
  <si>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</si>
  <si>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</si>
  <si>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</si>
  <si>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</si>
  <si>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</si>
  <si>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</si>
  <si>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</si>
  <si>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</si>
  <si>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</si>
  <si>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</si>
  <si>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</si>
  <si>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</si>
  <si>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</si>
  <si>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</si>
  <si>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</si>
  <si>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</si>
  <si>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</si>
  <si>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</si>
  <si>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</si>
  <si>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</si>
  <si>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</si>
  <si>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</si>
  <si>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</si>
  <si>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</si>
  <si>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</si>
  <si>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</si>
  <si>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</si>
  <si>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</si>
  <si>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</si>
  <si>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</si>
  <si>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</si>
  <si>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</si>
  <si>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</si>
  <si>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</si>
  <si>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</si>
  <si>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</si>
  <si>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</si>
  <si>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</si>
  <si>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</si>
  <si>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</si>
  <si>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</si>
  <si>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</si>
  <si>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</si>
  <si>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</si>
  <si>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</si>
  <si>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</si>
  <si>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</si>
  <si>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</si>
  <si>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</si>
  <si>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</si>
  <si>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</si>
  <si>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</si>
  <si>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</si>
  <si>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</si>
  <si>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</si>
  <si>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</si>
  <si>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</si>
  <si>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</si>
  <si>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</si>
  <si>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</si>
  <si>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</si>
  <si>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</si>
  <si>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</si>
  <si>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</si>
  <si>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</si>
  <si>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</si>
  <si>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</si>
  <si>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</si>
  <si>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</si>
  <si>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</si>
  <si>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</si>
  <si>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</si>
  <si>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</si>
  <si>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</si>
  <si>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</si>
  <si>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</si>
  <si>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</si>
  <si>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</si>
  <si>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</si>
  <si>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</si>
  <si>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</si>
  <si>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</si>
  <si>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</si>
  <si>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</si>
  <si>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</si>
  <si>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</si>
  <si>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</si>
  <si>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</si>
  <si>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</si>
  <si>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</si>
  <si>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</si>
  <si>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</si>
  <si>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</si>
  <si>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</si>
  <si>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</si>
  <si>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</si>
  <si>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</si>
  <si>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</si>
  <si>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</si>
  <si>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</si>
  <si>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</si>
  <si>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</si>
  <si>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</si>
  <si>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</si>
  <si>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</si>
  <si>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</si>
  <si>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</si>
  <si>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</si>
  <si>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</si>
  <si>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</si>
  <si>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</si>
  <si>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</si>
  <si>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</si>
  <si>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</si>
  <si>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</si>
  <si>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</si>
  <si>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</si>
  <si>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</si>
  <si>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</si>
  <si>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</si>
  <si>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</si>
  <si>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</si>
  <si>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</si>
  <si>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</si>
  <si>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</si>
  <si>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</si>
  <si>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</si>
  <si>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</si>
  <si>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</si>
  <si>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</si>
  <si>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</si>
  <si>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</si>
  <si>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</si>
  <si>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</si>
  <si>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</si>
  <si>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</si>
  <si>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</si>
  <si>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</si>
  <si>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</si>
  <si>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</si>
  <si>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</si>
  <si>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</si>
  <si>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</si>
  <si>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</si>
  <si>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</si>
  <si>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</si>
  <si>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</si>
  <si>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</si>
  <si>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</si>
  <si>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</si>
  <si>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</si>
  <si>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</si>
  <si>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</si>
  <si>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</si>
  <si>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</si>
  <si>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</si>
  <si>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</si>
  <si>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</si>
  <si>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</si>
  <si>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</si>
  <si>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</si>
  <si>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</si>
  <si>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</si>
  <si>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</si>
  <si>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</si>
  <si>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</si>
  <si>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</si>
  <si>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</si>
  <si>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</si>
  <si>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</si>
  <si>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</si>
  <si>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</si>
  <si>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</si>
  <si>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</si>
  <si>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</si>
  <si>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</si>
  <si>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</si>
  <si>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</si>
  <si>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</si>
  <si>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</si>
  <si>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</si>
  <si>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</si>
  <si>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</si>
  <si>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</si>
  <si>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</si>
  <si>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</si>
  <si>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</si>
  <si>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</si>
  <si>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</si>
  <si>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</si>
  <si>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</si>
  <si>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</si>
  <si>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</si>
  <si>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</si>
  <si>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</si>
  <si>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</si>
  <si>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</si>
  <si>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</si>
  <si>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</si>
  <si>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</si>
  <si>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</si>
  <si>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</si>
  <si>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</si>
  <si>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</si>
  <si>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</si>
  <si>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</si>
  <si>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</si>
  <si>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</si>
  <si>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</si>
  <si>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</si>
  <si>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</si>
  <si>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</si>
  <si>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</si>
  <si>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</si>
  <si>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</si>
  <si>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</si>
  <si>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</si>
  <si>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</si>
  <si>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</si>
  <si>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</si>
  <si>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</si>
  <si>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</si>
  <si>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</si>
  <si>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</si>
  <si>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</si>
  <si>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</si>
  <si>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</si>
  <si>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</si>
  <si>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</si>
  <si>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</si>
  <si>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</si>
  <si>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</si>
  <si>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</si>
  <si>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</si>
  <si>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</si>
  <si>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</si>
  <si>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</si>
  <si>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</si>
  <si>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</si>
  <si>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</si>
  <si>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</si>
  <si>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</si>
  <si>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</si>
  <si>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</si>
  <si>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</si>
  <si>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</si>
  <si>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</si>
  <si>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</si>
  <si>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</si>
  <si>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</si>
  <si>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</si>
  <si>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</si>
  <si>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</si>
  <si>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</si>
  <si>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</si>
  <si>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</si>
  <si>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</si>
  <si>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</si>
  <si>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</si>
  <si>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</si>
  <si>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</si>
  <si>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</si>
  <si>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</si>
  <si>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</si>
  <si>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</si>
  <si>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</si>
  <si>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</si>
  <si>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</si>
  <si>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</si>
  <si>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</si>
  <si>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</si>
  <si>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</si>
  <si>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</si>
  <si>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</si>
  <si>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</si>
  <si>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</si>
  <si>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</si>
  <si>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</si>
  <si>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</si>
  <si>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</si>
  <si>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</si>
  <si>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</si>
  <si>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</si>
  <si>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</si>
  <si>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</si>
  <si>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</si>
  <si>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</si>
  <si>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</si>
  <si>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</si>
  <si>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</si>
  <si>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</si>
  <si>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</si>
  <si>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</si>
  <si>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</si>
  <si>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</si>
  <si>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</si>
  <si>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</si>
  <si>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</si>
  <si>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</si>
  <si>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</si>
  <si>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</si>
  <si>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</si>
  <si>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</si>
  <si>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</si>
  <si>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</si>
  <si>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</si>
  <si>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</si>
  <si>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</si>
  <si>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</si>
  <si>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</si>
  <si>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</si>
  <si>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</si>
  <si>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</si>
  <si>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</si>
  <si>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</si>
  <si>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</si>
  <si>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</si>
  <si>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</si>
  <si>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</si>
  <si>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</si>
  <si>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</si>
  <si>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</si>
  <si>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</si>
  <si>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</si>
  <si>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</si>
  <si>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</si>
  <si>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</si>
  <si>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</si>
  <si>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</si>
  <si>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</si>
  <si>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</si>
  <si>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</si>
  <si>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</si>
  <si>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</si>
  <si>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</si>
  <si>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</si>
  <si>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</si>
  <si>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</si>
  <si>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</si>
  <si>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</si>
  <si>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</si>
  <si>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</si>
  <si>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</si>
  <si>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</si>
  <si>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</si>
  <si>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</si>
  <si>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</si>
  <si>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</si>
  <si>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</si>
  <si>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</si>
  <si>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</si>
  <si>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</si>
  <si>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</si>
  <si>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</si>
  <si>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</si>
  <si>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</si>
  <si>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</si>
  <si>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</si>
  <si>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</si>
  <si>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</si>
  <si>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</si>
  <si>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</si>
  <si>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</si>
  <si>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</si>
  <si>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</si>
  <si>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</si>
  <si>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</si>
  <si>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</si>
  <si>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</si>
  <si>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</si>
  <si>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</si>
  <si>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</si>
  <si>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</si>
  <si>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</si>
  <si>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</si>
  <si>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</si>
  <si>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</si>
  <si>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</si>
  <si>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</si>
  <si>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</si>
  <si>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</si>
  <si>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</si>
  <si>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</si>
  <si>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</si>
  <si>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</si>
  <si>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</si>
  <si>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</si>
  <si>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</si>
  <si>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</si>
  <si>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</si>
  <si>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</si>
  <si>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</si>
  <si>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</si>
  <si>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</si>
  <si>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</si>
  <si>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</si>
  <si>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</si>
  <si>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</si>
  <si>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</si>
  <si>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</si>
  <si>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</si>
  <si>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</si>
  <si>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</si>
  <si>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</si>
  <si>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</si>
  <si>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</si>
  <si>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</si>
  <si>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</si>
  <si>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</si>
  <si>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</si>
  <si>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</si>
  <si>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</si>
  <si>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</si>
  <si>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</si>
  <si>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</si>
  <si>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</si>
  <si>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</si>
  <si>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</si>
  <si>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</si>
  <si>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</si>
  <si>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</si>
  <si>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</si>
  <si>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</si>
  <si>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</si>
  <si>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</si>
  <si>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</si>
  <si>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</si>
  <si>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</si>
  <si>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</si>
  <si>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</si>
  <si>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</si>
  <si>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</si>
  <si>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</si>
  <si>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</si>
  <si>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</si>
  <si>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</si>
  <si>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</si>
  <si>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</si>
  <si>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</si>
  <si>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</si>
  <si>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</si>
  <si>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</si>
  <si>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</si>
  <si>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</si>
  <si>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</si>
  <si>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</si>
  <si>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</si>
  <si>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</si>
  <si>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</si>
  <si>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</si>
  <si>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</si>
  <si>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</si>
  <si>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</si>
  <si>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</si>
  <si>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</si>
  <si>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</si>
  <si>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</si>
  <si>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</si>
  <si>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</si>
  <si>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</si>
  <si>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</si>
  <si>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</si>
  <si>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</si>
  <si>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</si>
  <si>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</si>
  <si>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</si>
  <si>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</si>
  <si>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</si>
  <si>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</si>
  <si>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</si>
  <si>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</si>
  <si>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</si>
  <si>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</si>
  <si>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</si>
  <si>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</si>
  <si>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</si>
  <si>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</si>
  <si>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</si>
  <si>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</si>
  <si>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</si>
  <si>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</si>
  <si>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</si>
  <si>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</si>
  <si>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</si>
  <si>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</si>
  <si>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</si>
  <si>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</si>
  <si>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</si>
  <si>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</si>
  <si>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</si>
  <si>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</si>
  <si>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</si>
  <si>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</si>
  <si>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</si>
  <si>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</si>
  <si>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</si>
  <si>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</si>
  <si>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</si>
  <si>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</si>
  <si>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</si>
  <si>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</si>
  <si>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</si>
  <si>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</si>
  <si>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</si>
  <si>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</si>
  <si>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</si>
  <si>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</si>
  <si>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</si>
  <si>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</si>
  <si>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</si>
  <si>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</si>
  <si>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</si>
  <si>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</si>
  <si>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</si>
  <si>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</si>
  <si>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</si>
  <si>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</si>
  <si>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</si>
  <si>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</si>
  <si>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</si>
  <si>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</si>
  <si>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</si>
  <si>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</si>
  <si>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</si>
  <si>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</si>
  <si>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</si>
  <si>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</si>
  <si>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</si>
  <si>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</si>
  <si>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</si>
  <si>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</si>
  <si>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</si>
  <si>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</si>
  <si>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</si>
  <si>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</si>
  <si>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</si>
  <si>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</si>
  <si>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</si>
  <si>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</si>
  <si>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</si>
  <si>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</si>
  <si>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</si>
  <si>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</si>
  <si>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</si>
  <si>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</si>
  <si>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</si>
  <si>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</si>
  <si>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</si>
  <si>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</si>
  <si>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</si>
  <si>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</si>
  <si>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</si>
  <si>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</si>
  <si>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</si>
  <si>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</si>
  <si>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</si>
  <si>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</si>
  <si>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</si>
  <si>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</si>
  <si>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</si>
  <si>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</si>
  <si>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</si>
  <si>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</si>
  <si>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</si>
  <si>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</si>
  <si>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</si>
  <si>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</si>
  <si>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</si>
  <si>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</si>
  <si>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</si>
  <si>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</si>
  <si>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</si>
  <si>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</si>
  <si>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</si>
  <si>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</si>
  <si>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</si>
  <si>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</si>
  <si>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</si>
  <si>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</si>
  <si>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</si>
  <si>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</si>
  <si>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</si>
  <si>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</si>
  <si>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</si>
  <si>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</si>
  <si>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</si>
  <si>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</si>
  <si>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</si>
  <si>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</si>
  <si>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</si>
  <si>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</si>
  <si>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</si>
  <si>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</si>
  <si>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</si>
  <si>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</si>
  <si>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</si>
  <si>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</si>
  <si>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</si>
  <si>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</si>
  <si>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</si>
  <si>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</si>
  <si>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</si>
  <si>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</si>
  <si>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</si>
  <si>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</si>
  <si>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</si>
  <si>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</si>
  <si>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</si>
  <si>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</si>
  <si>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</si>
  <si>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</si>
  <si>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</si>
  <si>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</si>
  <si>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</si>
  <si>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</si>
  <si>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</si>
  <si>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</si>
  <si>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</si>
  <si>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</si>
  <si>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</si>
  <si>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</si>
  <si>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</si>
  <si>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</si>
  <si>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</si>
  <si>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</si>
  <si>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</si>
  <si>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</si>
  <si>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</si>
  <si>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</si>
  <si>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</si>
  <si>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</si>
  <si>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</si>
  <si>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</si>
  <si>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</si>
  <si>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</si>
  <si>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</si>
  <si>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</si>
  <si>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</si>
  <si>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</si>
  <si>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</si>
  <si>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</si>
  <si>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</si>
  <si>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</si>
  <si>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</si>
  <si>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</si>
  <si>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</si>
  <si>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</si>
  <si>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</si>
  <si>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</si>
  <si>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</si>
  <si>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</si>
  <si>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</si>
  <si>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</si>
  <si>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</si>
  <si>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</si>
  <si>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</si>
  <si>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</si>
  <si>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</si>
  <si>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</si>
  <si>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</si>
  <si>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</si>
  <si>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</si>
  <si>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</si>
  <si>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</si>
  <si>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</si>
  <si>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</si>
  <si>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</si>
  <si>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</si>
  <si>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</si>
  <si>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</si>
  <si>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</si>
  <si>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</si>
  <si>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</si>
  <si>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</si>
  <si>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</si>
  <si>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</si>
  <si>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</si>
  <si>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</si>
  <si>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</si>
  <si>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</si>
  <si>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</si>
  <si>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</si>
  <si>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</si>
  <si>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</si>
  <si>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</si>
  <si>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</si>
  <si>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</si>
  <si>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</si>
  <si>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</si>
  <si>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</si>
  <si>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</si>
  <si>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</si>
  <si>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</si>
  <si>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</si>
  <si>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</si>
  <si>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</si>
  <si>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</si>
  <si>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</si>
  <si>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</si>
  <si>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</si>
  <si>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</si>
  <si>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</si>
  <si>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</si>
  <si>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</si>
  <si>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</si>
  <si>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</si>
  <si>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</si>
  <si>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</si>
  <si>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</si>
  <si>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</si>
  <si>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</si>
  <si>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</si>
  <si>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</si>
  <si>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</si>
  <si>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</si>
  <si>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</si>
  <si>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</si>
  <si>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</si>
  <si>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</si>
  <si>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</si>
  <si>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</si>
  <si>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</si>
  <si>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</si>
  <si>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</si>
  <si>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</si>
  <si>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</si>
  <si>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</si>
  <si>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</si>
  <si>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</si>
  <si>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</si>
  <si>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</si>
  <si>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</si>
  <si>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</si>
  <si>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</si>
  <si>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</si>
  <si>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</si>
  <si>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</si>
  <si>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</si>
  <si>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</si>
  <si>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</si>
  <si>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</si>
  <si>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</si>
  <si>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</si>
  <si>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</si>
  <si>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</si>
  <si>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</si>
  <si>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</si>
  <si>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</si>
  <si>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</si>
  <si>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</si>
  <si>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</si>
  <si>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</si>
  <si>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</si>
  <si>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</si>
  <si>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</si>
  <si>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</si>
  <si>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</si>
  <si>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</si>
  <si>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</si>
  <si>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</si>
  <si>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</si>
  <si>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</si>
  <si>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</si>
  <si>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</si>
  <si>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</si>
  <si>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</si>
  <si>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</si>
  <si>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</si>
  <si>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</si>
  <si>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</si>
  <si>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</si>
  <si>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</si>
  <si>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</si>
  <si>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</si>
  <si>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</si>
  <si>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</si>
  <si>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</si>
  <si>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</si>
  <si>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</si>
  <si>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</si>
  <si>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</si>
  <si>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</si>
  <si>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</si>
  <si>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</si>
  <si>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</si>
  <si>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</si>
  <si>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</si>
  <si>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</si>
  <si>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</si>
  <si>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</si>
  <si>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</si>
  <si>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</si>
  <si>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</si>
  <si>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</si>
  <si>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</si>
  <si>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</si>
  <si>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</si>
  <si>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</si>
  <si>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</si>
  <si>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</si>
  <si>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</si>
  <si>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</si>
  <si>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</si>
  <si>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</si>
  <si>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</si>
  <si>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</si>
  <si>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</si>
  <si>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</si>
  <si>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</si>
  <si>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</si>
  <si>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</si>
  <si>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</si>
  <si>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</si>
  <si>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</si>
  <si>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</si>
  <si>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</si>
  <si>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</si>
  <si>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</si>
  <si>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</si>
  <si>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</si>
  <si>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</si>
  <si>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</si>
  <si>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</si>
  <si>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</si>
  <si>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</si>
  <si>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</si>
  <si>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</si>
  <si>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</si>
  <si>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</si>
  <si>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</si>
  <si>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</si>
  <si>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</si>
  <si>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</si>
  <si>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</si>
  <si>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</si>
  <si>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</si>
  <si>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</si>
  <si>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</si>
  <si>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</si>
  <si>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</si>
  <si>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</si>
  <si>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</si>
  <si>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</si>
  <si>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</si>
  <si>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</si>
  <si>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</si>
  <si>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</si>
  <si>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</si>
  <si>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</si>
  <si>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</si>
  <si>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</si>
  <si>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</si>
  <si>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</si>
  <si>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</si>
  <si>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</si>
  <si>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</si>
  <si>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</si>
  <si>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</si>
  <si>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</si>
  <si>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</si>
  <si>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</si>
  <si>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</si>
  <si>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</si>
  <si>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</si>
  <si>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</si>
  <si>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</si>
  <si>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</si>
  <si>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</si>
  <si>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</si>
  <si>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</si>
  <si>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</si>
  <si>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</si>
  <si>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</si>
  <si>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</si>
  <si>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</si>
  <si>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</si>
  <si>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</si>
  <si>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</si>
  <si>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</si>
  <si>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</si>
  <si>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</si>
  <si>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</si>
  <si>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</si>
  <si>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</si>
  <si>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</si>
  <si>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</si>
  <si>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</si>
  <si>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</si>
  <si>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</si>
  <si>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</si>
  <si>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</si>
  <si>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</si>
  <si>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</si>
  <si>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</si>
  <si>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</si>
  <si>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</si>
  <si>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</si>
  <si>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</si>
  <si>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</si>
  <si>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</si>
  <si>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</si>
  <si>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</si>
  <si>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</si>
  <si>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</si>
  <si>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</si>
  <si>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</si>
  <si>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</si>
  <si>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</si>
  <si>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</si>
  <si>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</si>
  <si>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</si>
  <si>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</si>
  <si>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</si>
  <si>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</si>
  <si>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</si>
  <si>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</si>
  <si>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</si>
  <si>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</si>
  <si>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</si>
  <si>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</si>
  <si>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</si>
  <si>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</si>
  <si>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</si>
  <si>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</si>
  <si>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</si>
  <si>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</si>
  <si>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</si>
  <si>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</si>
  <si>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</si>
  <si>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</si>
  <si>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</si>
  <si>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</si>
  <si>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</si>
  <si>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</si>
  <si>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</si>
  <si>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</si>
  <si>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</si>
  <si>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</si>
  <si>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</si>
  <si>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</si>
  <si>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</si>
  <si>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</si>
  <si>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</si>
  <si>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</si>
  <si>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</si>
  <si>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</si>
  <si>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</si>
  <si>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</si>
  <si>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</si>
  <si>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</si>
  <si>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</si>
  <si>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</si>
  <si>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</si>
  <si>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</si>
  <si>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</si>
  <si>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</si>
  <si>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</si>
  <si>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</si>
  <si>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</si>
  <si>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</si>
  <si>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</si>
  <si>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</si>
  <si>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</si>
  <si>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</si>
  <si>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</si>
  <si>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</si>
  <si>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</si>
  <si>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</si>
  <si>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</si>
  <si>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</si>
  <si>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</si>
  <si>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</si>
  <si>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</si>
  <si>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</si>
  <si>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</si>
  <si>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</si>
  <si>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</si>
  <si>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</si>
  <si>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</si>
  <si>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</si>
  <si>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</si>
  <si>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</si>
  <si>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</si>
  <si>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</si>
  <si>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</si>
  <si>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</si>
  <si>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</si>
  <si>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</si>
  <si>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</si>
  <si>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</si>
  <si>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</si>
  <si>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</si>
  <si>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</si>
  <si>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</si>
  <si>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</si>
  <si>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</si>
  <si>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</si>
  <si>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</si>
  <si>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</si>
  <si>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</si>
  <si>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</si>
  <si>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</si>
  <si>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</si>
  <si>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</si>
  <si>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</si>
  <si>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</si>
  <si>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</si>
  <si>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</si>
  <si>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</si>
  <si>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</si>
  <si>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</si>
  <si>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</si>
  <si>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</si>
  <si>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</si>
  <si>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</si>
  <si>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</si>
  <si>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</si>
  <si>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</si>
  <si>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</si>
  <si>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</si>
  <si>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</si>
  <si>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</si>
  <si>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</si>
  <si>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</si>
  <si>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</si>
  <si>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</si>
  <si>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</si>
  <si>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</si>
  <si>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</si>
  <si>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</si>
  <si>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</si>
  <si>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</si>
  <si>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</si>
  <si>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</si>
  <si>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</si>
  <si>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</si>
  <si>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</si>
  <si>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</si>
  <si>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</si>
  <si>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</si>
  <si>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</si>
  <si>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</si>
  <si>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</si>
  <si>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</si>
  <si>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</si>
  <si>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</si>
  <si>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</si>
  <si>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</si>
  <si>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</si>
  <si>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</si>
  <si>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</si>
  <si>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</si>
  <si>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</si>
  <si>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</si>
  <si>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</si>
  <si>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</si>
  <si>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</si>
  <si>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</si>
  <si>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</si>
  <si>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</si>
  <si>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</si>
  <si>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</si>
  <si>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</si>
  <si>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</si>
  <si>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</si>
  <si>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</si>
  <si>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</si>
  <si>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</si>
  <si>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</si>
  <si>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</si>
  <si>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</si>
  <si>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</si>
  <si>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</si>
  <si>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</si>
  <si>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</si>
  <si>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</si>
  <si>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</si>
  <si>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</si>
  <si>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</si>
  <si>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</si>
  <si>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</si>
  <si>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</si>
  <si>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</si>
  <si>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</si>
  <si>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</si>
  <si>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</si>
  <si>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</si>
  <si>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</si>
  <si>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</si>
  <si>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</si>
  <si>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</si>
  <si>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</si>
  <si>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</si>
  <si>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</si>
  <si>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</si>
  <si>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</si>
  <si>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</si>
  <si>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</si>
  <si>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</si>
  <si>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</si>
  <si>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</si>
  <si>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</si>
  <si>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</si>
  <si>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</si>
  <si>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</si>
  <si>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</si>
  <si>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</si>
  <si>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</si>
  <si>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</si>
  <si>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</si>
  <si>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</si>
  <si>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</si>
  <si>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</si>
  <si>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</si>
  <si>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</si>
  <si>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</si>
  <si>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</si>
  <si>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</si>
  <si>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</si>
  <si>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</si>
  <si>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</si>
  <si>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</si>
  <si>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</si>
  <si>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</si>
  <si>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</si>
  <si>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</si>
  <si>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</si>
  <si>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</si>
  <si>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</si>
  <si>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</si>
  <si>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</si>
  <si>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</si>
  <si>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</si>
  <si>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</si>
  <si>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</si>
  <si>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</si>
  <si>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</si>
  <si>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</si>
  <si>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</si>
  <si>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</si>
  <si>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</si>
  <si>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</si>
  <si>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</si>
  <si>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</si>
  <si>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</si>
  <si>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</si>
  <si>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</si>
  <si>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</si>
  <si>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</si>
  <si>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</si>
  <si>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</si>
  <si>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</si>
  <si>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</si>
  <si>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</si>
  <si>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</si>
  <si>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</si>
  <si>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</si>
  <si>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</si>
  <si>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</si>
  <si>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</si>
  <si>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</si>
  <si>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</si>
  <si>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</si>
  <si>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</si>
  <si>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</si>
  <si>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</si>
  <si>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</si>
  <si>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</si>
  <si>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</si>
  <si>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</si>
  <si>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</si>
  <si>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</si>
  <si>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</si>
  <si>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</si>
  <si>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</si>
  <si>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</si>
  <si>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</si>
  <si>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</si>
  <si>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</si>
  <si>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</si>
  <si>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</si>
  <si>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</si>
  <si>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</si>
  <si>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</si>
  <si>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</si>
  <si>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</si>
  <si>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</si>
  <si>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</si>
  <si>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</si>
  <si>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</si>
  <si>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</si>
  <si>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</si>
  <si>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</si>
  <si>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</si>
  <si>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</si>
  <si>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</si>
  <si>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</si>
  <si>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</si>
  <si>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</si>
  <si>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</si>
  <si>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</si>
  <si>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</si>
  <si>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</si>
  <si>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</si>
  <si>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</si>
  <si>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</si>
  <si>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</si>
  <si>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</si>
  <si>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</si>
  <si>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</si>
  <si>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</si>
  <si>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</si>
  <si>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</si>
  <si>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</si>
  <si>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</si>
  <si>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</si>
  <si>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</si>
  <si>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</si>
  <si>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</si>
  <si>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</si>
  <si>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</si>
  <si>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</si>
  <si>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</si>
  <si>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</si>
  <si>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</si>
  <si>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</si>
  <si>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</si>
  <si>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</si>
  <si>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</si>
  <si>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</si>
  <si>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</si>
  <si>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</si>
  <si>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</si>
  <si>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</si>
  <si>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</si>
  <si>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</si>
  <si>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</si>
  <si>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</si>
  <si>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</si>
  <si>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</si>
  <si>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</si>
  <si>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</si>
  <si>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</si>
  <si>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</si>
  <si>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</si>
  <si>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</si>
  <si>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</si>
  <si>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</si>
  <si>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</si>
  <si>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</si>
  <si>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</si>
  <si>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</si>
  <si>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</si>
  <si>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</si>
  <si>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</si>
  <si>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</si>
  <si>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</si>
  <si>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</si>
  <si>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</si>
  <si>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</si>
  <si>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</si>
  <si>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</si>
  <si>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</si>
  <si>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</si>
  <si>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</si>
  <si>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</si>
  <si>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</si>
  <si>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</si>
  <si>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</si>
  <si>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</si>
  <si>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</si>
  <si>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</si>
  <si>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</si>
  <si>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</si>
  <si>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</si>
  <si>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</si>
  <si>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</si>
  <si>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</si>
  <si>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</si>
  <si>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</si>
  <si>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</si>
  <si>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</si>
  <si>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</si>
  <si>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</si>
  <si>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</si>
  <si>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</si>
  <si>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</si>
  <si>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</si>
  <si>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</si>
  <si>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</si>
  <si>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</si>
  <si>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</si>
  <si>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</si>
  <si>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</si>
  <si>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</si>
  <si>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</si>
  <si>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</si>
  <si>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</si>
  <si>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</si>
  <si>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</si>
  <si>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</si>
  <si>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</si>
  <si>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</si>
  <si>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</si>
  <si>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</si>
  <si>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</si>
  <si>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</si>
  <si>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</si>
  <si>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</si>
  <si>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</si>
  <si>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</si>
  <si>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</si>
  <si>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</si>
  <si>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</si>
  <si>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</si>
  <si>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</si>
  <si>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</si>
  <si>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</si>
  <si>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</si>
  <si>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</si>
  <si>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</si>
  <si>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</si>
  <si>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</si>
  <si>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</si>
  <si>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</si>
  <si>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</si>
  <si>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</si>
  <si>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</si>
  <si>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</si>
  <si>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</si>
  <si>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</si>
  <si>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</si>
  <si>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</si>
  <si>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</si>
  <si>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</si>
  <si>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</si>
  <si>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</si>
  <si>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</si>
  <si>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</si>
  <si>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</si>
  <si>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</si>
  <si>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</si>
  <si>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</si>
  <si>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</si>
  <si>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</si>
  <si>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</si>
  <si>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</si>
  <si>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</si>
  <si>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</si>
  <si>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</si>
  <si>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</si>
  <si>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</si>
  <si>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</si>
  <si>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</si>
  <si>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</si>
  <si>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</si>
  <si>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</si>
  <si>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</si>
  <si>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</si>
  <si>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</si>
  <si>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</si>
  <si>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</si>
  <si>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</si>
  <si>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</si>
  <si>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</si>
  <si>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</si>
  <si>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</si>
  <si>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</si>
  <si>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</si>
  <si>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</si>
  <si>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</si>
  <si>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</si>
  <si>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</si>
  <si>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</si>
  <si>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</si>
  <si>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</si>
  <si>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</si>
  <si>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</si>
  <si>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</si>
  <si>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</si>
  <si>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</si>
  <si>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</si>
  <si>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</si>
  <si>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</si>
  <si>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</si>
  <si>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</si>
  <si>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</si>
  <si>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</si>
  <si>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</si>
  <si>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</si>
  <si>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</si>
  <si>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</si>
  <si>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</si>
  <si>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</si>
  <si>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</si>
  <si>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</si>
  <si>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</si>
  <si>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</si>
  <si>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</si>
  <si>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</si>
  <si>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</si>
  <si>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</si>
  <si>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</si>
  <si>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</si>
  <si>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</si>
  <si>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</si>
  <si>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</si>
  <si>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</si>
  <si>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</si>
  <si>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</si>
  <si>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</si>
  <si>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</si>
  <si>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</si>
  <si>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</si>
  <si>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</si>
  <si>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</si>
  <si>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</si>
  <si>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</si>
  <si>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</si>
  <si>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</si>
  <si>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</si>
  <si>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</si>
  <si>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</si>
  <si>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</si>
  <si>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</si>
  <si>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</si>
  <si>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</si>
  <si>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</si>
  <si>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</si>
  <si>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</si>
  <si>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</si>
  <si>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</si>
  <si>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</si>
  <si>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</si>
  <si>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</si>
  <si>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</si>
  <si>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</si>
  <si>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</si>
  <si>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</si>
  <si>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</si>
  <si>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</si>
  <si>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</si>
  <si>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</si>
  <si>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</si>
  <si>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</si>
  <si>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</si>
  <si>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</si>
  <si>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</si>
  <si>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</si>
  <si>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</si>
  <si>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</si>
  <si>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</si>
  <si>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</si>
  <si>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</si>
  <si>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</si>
  <si>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</si>
  <si>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</si>
  <si>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</si>
  <si>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</si>
  <si>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</si>
  <si>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</si>
  <si>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</si>
  <si>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</si>
  <si>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</si>
  <si>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</si>
  <si>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</si>
  <si>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</si>
  <si>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</si>
  <si>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</si>
  <si>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</si>
  <si>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</si>
  <si>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</si>
  <si>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</si>
  <si>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</si>
  <si>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</si>
  <si>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</si>
  <si>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</si>
  <si>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</si>
  <si>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</si>
  <si>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</si>
  <si>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</si>
  <si>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</si>
  <si>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</si>
  <si>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</si>
  <si>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</si>
  <si>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</si>
  <si>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</si>
  <si>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</si>
  <si>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</si>
  <si>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</si>
  <si>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</si>
  <si>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</si>
  <si>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</si>
  <si>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</si>
  <si>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</si>
  <si>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</si>
  <si>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</si>
  <si>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</si>
  <si>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</si>
  <si>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</si>
  <si>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</si>
  <si>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</si>
  <si>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</si>
  <si>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</si>
  <si>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</si>
  <si>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</si>
  <si>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</si>
  <si>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</si>
  <si>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</si>
  <si>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</si>
  <si>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</si>
  <si>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</si>
  <si>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</si>
  <si>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</si>
  <si>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</si>
  <si>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</si>
  <si>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</si>
  <si>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</si>
  <si>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</si>
  <si>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</si>
  <si>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</si>
  <si>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</si>
  <si>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</si>
  <si>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</si>
  <si>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</si>
  <si>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</si>
  <si>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</si>
  <si>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</si>
  <si>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</si>
  <si>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</si>
  <si>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</si>
  <si>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</si>
  <si>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</si>
  <si>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</si>
  <si>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</si>
  <si>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</si>
  <si>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</si>
  <si>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</si>
  <si>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</si>
  <si>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</si>
  <si>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</si>
  <si>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</si>
  <si>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</si>
  <si>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</si>
  <si>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</si>
  <si>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</si>
  <si>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</si>
  <si>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</si>
  <si>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</si>
  <si>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</si>
  <si>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</si>
  <si>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</si>
  <si>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</si>
  <si>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</si>
  <si>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</si>
  <si>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</si>
  <si>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</si>
  <si>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</si>
  <si>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</si>
  <si>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</si>
  <si>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</si>
  <si>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</si>
  <si>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</si>
  <si>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</si>
  <si>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</si>
  <si>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</si>
  <si>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</si>
  <si>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</si>
  <si>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</si>
  <si>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</si>
  <si>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</si>
  <si>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</si>
  <si>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</si>
  <si>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</si>
  <si>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</si>
  <si>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</si>
  <si>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</si>
  <si>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</si>
  <si>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</si>
  <si>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</si>
  <si>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</si>
  <si>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</si>
  <si>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</si>
  <si>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</si>
  <si>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</si>
  <si>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</si>
  <si>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</si>
  <si>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</si>
  <si>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</si>
  <si>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</si>
  <si>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</si>
  <si>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</si>
  <si>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</si>
  <si>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</si>
  <si>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</si>
  <si>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</si>
  <si>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</si>
  <si>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</si>
  <si>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</si>
  <si>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</si>
  <si>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</si>
  <si>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</si>
  <si>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</si>
  <si>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</si>
  <si>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</si>
  <si>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</si>
  <si>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</si>
  <si>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</si>
  <si>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</si>
  <si>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</si>
  <si>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</si>
  <si>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</si>
  <si>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</si>
  <si>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</si>
  <si>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</si>
  <si>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</si>
  <si>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</si>
  <si>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</si>
  <si>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</si>
  <si>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</si>
  <si>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</si>
  <si>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</si>
  <si>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</si>
  <si>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</si>
  <si>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</si>
  <si>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</si>
  <si>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</si>
  <si>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</si>
  <si>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</si>
  <si>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</si>
  <si>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</si>
  <si>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</si>
  <si>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</si>
  <si>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</si>
  <si>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</si>
  <si>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</si>
  <si>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</si>
  <si>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</si>
  <si>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</si>
  <si>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</si>
  <si>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</si>
  <si>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</si>
  <si>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</si>
  <si>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</si>
  <si>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</si>
  <si>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</si>
  <si>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</si>
  <si>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</si>
  <si>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</si>
  <si>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</si>
  <si>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</si>
  <si>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</si>
  <si>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</si>
  <si>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</si>
  <si>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</si>
  <si>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</si>
  <si>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</si>
  <si>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</si>
  <si>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</si>
  <si>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</si>
  <si>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</si>
  <si>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</si>
  <si>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</si>
  <si>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</si>
  <si>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</si>
  <si>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</si>
  <si>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</si>
  <si>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</si>
  <si>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</si>
  <si>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</si>
  <si>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</si>
  <si>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</si>
  <si>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</si>
  <si>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</si>
  <si>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</si>
  <si>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</si>
  <si>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</si>
  <si>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</si>
  <si>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</si>
  <si>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</si>
  <si>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</si>
  <si>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</si>
  <si>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</si>
  <si>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</si>
  <si>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</si>
  <si>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</si>
  <si>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</si>
  <si>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</si>
  <si>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</si>
  <si>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</si>
  <si>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</si>
  <si>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</si>
  <si>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</si>
  <si>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</si>
  <si>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</si>
  <si>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</si>
  <si>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</si>
  <si>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</si>
  <si>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</si>
  <si>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</si>
  <si>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</si>
  <si>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</si>
  <si>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</si>
  <si>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</si>
  <si>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</si>
  <si>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</si>
  <si>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</si>
  <si>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</si>
  <si>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</si>
  <si>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</si>
  <si>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</si>
  <si>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</si>
  <si>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</si>
  <si>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</si>
  <si>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</si>
  <si>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</si>
  <si>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</si>
  <si>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</si>
  <si>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</si>
  <si>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</si>
  <si>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</si>
  <si>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</si>
  <si>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</si>
  <si>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</si>
  <si>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</si>
  <si>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</si>
  <si>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</si>
  <si>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</si>
  <si>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</si>
  <si>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</si>
  <si>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</si>
  <si>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</si>
  <si>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</si>
  <si>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</si>
  <si>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</si>
  <si>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</si>
  <si>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</si>
  <si>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</si>
  <si>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</si>
  <si>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</si>
  <si>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</si>
  <si>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</si>
  <si>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</si>
  <si>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</si>
  <si>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</si>
  <si>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</si>
  <si>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</si>
  <si>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</si>
  <si>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</si>
  <si>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</si>
  <si>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</si>
  <si>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</si>
  <si>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</si>
  <si>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</si>
  <si>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</si>
  <si>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</si>
  <si>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</si>
  <si>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</si>
  <si>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</si>
  <si>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</si>
  <si>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</si>
  <si>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</si>
  <si>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</si>
  <si>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</si>
  <si>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</si>
  <si>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</si>
  <si>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</si>
  <si>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</si>
  <si>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</si>
  <si>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</si>
  <si>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</si>
  <si>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</si>
  <si>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</si>
  <si>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</si>
  <si>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</si>
  <si>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</si>
  <si>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</si>
  <si>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</si>
  <si>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</si>
  <si>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</si>
  <si>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</si>
  <si>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</si>
  <si>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</si>
  <si>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</si>
  <si>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</si>
  <si>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</si>
  <si>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</si>
  <si>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</si>
  <si>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</si>
  <si>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</si>
  <si>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</si>
  <si>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</si>
  <si>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</si>
  <si>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</si>
  <si>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</si>
  <si>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</si>
  <si>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</si>
  <si>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</si>
  <si>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</si>
  <si>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</si>
  <si>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</si>
  <si>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</si>
  <si>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</si>
  <si>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</si>
  <si>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</si>
  <si>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</si>
  <si>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</si>
  <si>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</si>
  <si>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</si>
  <si>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</si>
  <si>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</si>
  <si>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</si>
  <si>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</si>
  <si>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</si>
  <si>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</si>
  <si>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</si>
  <si>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</si>
  <si>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</si>
  <si>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</si>
  <si>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</si>
  <si>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</si>
  <si>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</si>
  <si>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</si>
  <si>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</si>
  <si>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</si>
  <si>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</si>
  <si>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</si>
  <si>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</si>
  <si>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</si>
  <si>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</si>
  <si>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</si>
  <si>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</si>
  <si>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</si>
  <si>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</si>
  <si>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</si>
  <si>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</si>
  <si>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</si>
  <si>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</si>
  <si>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</si>
  <si>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</si>
  <si>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</si>
  <si>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</si>
  <si>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</si>
  <si>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</si>
  <si>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</si>
  <si>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</si>
  <si>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</si>
  <si>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</si>
  <si>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</si>
  <si>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</si>
  <si>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</si>
  <si>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</si>
  <si>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</si>
  <si>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</si>
  <si>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</si>
  <si>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</si>
  <si>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</si>
  <si>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</si>
  <si>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</si>
  <si>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</si>
  <si>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</si>
  <si>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</si>
  <si>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</si>
  <si>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</si>
  <si>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</si>
  <si>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</si>
  <si>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</si>
  <si>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</si>
  <si>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</si>
  <si>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</si>
  <si>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</si>
  <si>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</si>
  <si>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</si>
  <si>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</si>
  <si>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</si>
  <si>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</si>
  <si>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</si>
  <si>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</si>
  <si>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</si>
  <si>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</si>
  <si>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</si>
  <si>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</si>
  <si>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</si>
  <si>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</si>
  <si>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</si>
  <si>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</si>
  <si>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</si>
  <si>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</si>
  <si>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</si>
  <si>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</si>
  <si>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</si>
  <si>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</si>
  <si>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</si>
  <si>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</si>
  <si>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</si>
  <si>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</si>
  <si>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</si>
  <si>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</si>
  <si>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</si>
  <si>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</si>
  <si>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</si>
  <si>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</si>
  <si>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</si>
  <si>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</si>
  <si>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</si>
  <si>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</si>
  <si>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</si>
  <si>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</si>
  <si>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</si>
  <si>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</si>
  <si>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</si>
  <si>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</si>
  <si>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</si>
  <si>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</si>
  <si>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</si>
  <si>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</si>
  <si>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</si>
  <si>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</si>
  <si>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</si>
  <si>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</si>
  <si>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</si>
  <si>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</si>
  <si>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</si>
  <si>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</si>
  <si>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</si>
  <si>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</si>
  <si>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</si>
  <si>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</si>
  <si>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</si>
  <si>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</si>
  <si>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</si>
  <si>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</si>
  <si>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</si>
  <si>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</si>
  <si>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</si>
  <si>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</si>
  <si>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</si>
  <si>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</si>
  <si>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</si>
  <si>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</si>
  <si>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</si>
  <si>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</si>
  <si>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</si>
  <si>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</si>
  <si>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</si>
  <si>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</si>
  <si>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</si>
  <si>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</si>
  <si>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</si>
  <si>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</si>
  <si>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</si>
  <si>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</si>
  <si>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</si>
  <si>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</si>
  <si>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</si>
  <si>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</si>
  <si>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</si>
  <si>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</si>
  <si>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</si>
  <si>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</si>
  <si>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</si>
  <si>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</si>
  <si>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</si>
  <si>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</si>
  <si>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</si>
  <si>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</si>
  <si>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</si>
  <si>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</si>
  <si>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</si>
  <si>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</si>
  <si>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</si>
  <si>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</si>
  <si>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</si>
  <si>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</si>
  <si>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</si>
  <si>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</si>
  <si>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</si>
  <si>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</si>
  <si>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</si>
  <si>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</si>
  <si>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</si>
  <si>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</si>
  <si>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</si>
  <si>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</si>
  <si>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</si>
  <si>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</si>
  <si>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</si>
  <si>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</si>
  <si>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</si>
  <si>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</si>
  <si>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</si>
  <si>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</si>
  <si>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</si>
  <si>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</si>
  <si>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</si>
  <si>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</si>
  <si>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</si>
  <si>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</si>
  <si>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</si>
  <si>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</si>
  <si>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</si>
  <si>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</si>
  <si>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</si>
  <si>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</si>
  <si>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</si>
  <si>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</si>
  <si>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</si>
  <si>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</si>
  <si>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</si>
  <si>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</si>
  <si>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</si>
  <si>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</si>
  <si>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</si>
  <si>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</si>
  <si>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</si>
  <si>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</si>
  <si>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</si>
  <si>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</si>
  <si>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</si>
  <si>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</si>
  <si>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</si>
  <si>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</si>
  <si>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</si>
  <si>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</si>
  <si>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</si>
  <si>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</si>
  <si>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</si>
  <si>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</si>
  <si>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</si>
  <si>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</si>
  <si>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</si>
  <si>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</si>
  <si>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</si>
  <si>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</si>
  <si>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</si>
  <si>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</si>
  <si>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</si>
  <si>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</si>
  <si>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</si>
  <si>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</si>
  <si>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</si>
  <si>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</si>
  <si>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</si>
  <si>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</si>
  <si>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</si>
  <si>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</si>
  <si>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</si>
  <si>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</si>
  <si>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</si>
  <si>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</si>
  <si>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</si>
  <si>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</si>
  <si>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</si>
  <si>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</si>
  <si>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</si>
  <si>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</si>
  <si>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</si>
  <si>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</si>
  <si>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</si>
  <si>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</si>
  <si>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</si>
  <si>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</si>
  <si>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</si>
  <si>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</si>
  <si>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</si>
  <si>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</si>
  <si>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</si>
  <si>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</si>
  <si>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</si>
  <si>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</si>
  <si>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</si>
  <si>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</si>
  <si>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</si>
  <si>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</si>
  <si>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</si>
  <si>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</si>
  <si>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</si>
  <si>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</si>
  <si>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</si>
  <si>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</si>
  <si>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</si>
  <si>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</si>
  <si>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</si>
  <si>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</si>
  <si>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</si>
  <si>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</si>
  <si>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</si>
  <si>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</si>
  <si>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</si>
  <si>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</si>
  <si>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</si>
  <si>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</si>
  <si>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</si>
  <si>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</si>
  <si>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</si>
  <si>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</si>
  <si>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</si>
  <si>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</si>
  <si>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</si>
  <si>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</si>
  <si>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</si>
  <si>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</si>
  <si>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</si>
  <si>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</si>
  <si>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</si>
  <si>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</si>
  <si>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</si>
  <si>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</si>
  <si>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</si>
  <si>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</si>
  <si>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</si>
  <si>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</si>
  <si>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</si>
  <si>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</si>
  <si>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</si>
  <si>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</si>
  <si>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</si>
  <si>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</si>
  <si>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</si>
  <si>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</si>
  <si>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</si>
  <si>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</si>
  <si>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</si>
  <si>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</si>
  <si>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</si>
  <si>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</si>
  <si>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</si>
  <si>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</si>
  <si>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</si>
  <si>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</si>
  <si>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</si>
  <si>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</si>
  <si>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</si>
  <si>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</si>
  <si>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</si>
  <si>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</si>
  <si>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</si>
  <si>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</si>
  <si>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</si>
  <si>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</si>
  <si>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</si>
  <si>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</si>
  <si>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</si>
  <si>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</si>
  <si>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</si>
  <si>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</si>
  <si>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</si>
  <si>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</si>
  <si>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</si>
  <si>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</si>
  <si>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</si>
  <si>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</si>
  <si>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</si>
  <si>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</si>
  <si>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</si>
  <si>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</si>
  <si>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</si>
  <si>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</si>
  <si>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</si>
  <si>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</si>
  <si>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</si>
  <si>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</si>
  <si>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</si>
  <si>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</si>
  <si>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</si>
  <si>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</si>
  <si>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</si>
  <si>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</si>
  <si>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</si>
  <si>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</si>
  <si>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</si>
  <si>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</si>
  <si>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</si>
  <si>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</si>
  <si>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</si>
  <si>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</si>
  <si>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</si>
  <si>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</si>
  <si>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</si>
  <si>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</si>
  <si>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</si>
  <si>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</si>
  <si>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</si>
  <si>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</si>
  <si>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</si>
  <si>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</si>
  <si>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</si>
  <si>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</si>
  <si>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</si>
  <si>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</si>
  <si>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</si>
  <si>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</si>
  <si>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</si>
  <si>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</si>
  <si>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</si>
  <si>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</si>
  <si>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</si>
  <si>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</si>
  <si>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</si>
  <si>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</si>
  <si>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</si>
  <si>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</si>
  <si>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</si>
  <si>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</si>
  <si>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</si>
  <si>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</si>
  <si>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</si>
  <si>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</si>
  <si>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</si>
  <si>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</si>
  <si>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</si>
  <si>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</si>
  <si>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</si>
  <si>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</si>
  <si>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</si>
  <si>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</si>
  <si>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</si>
  <si>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</si>
  <si>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</si>
  <si>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</si>
  <si>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</si>
  <si>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</si>
  <si>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</si>
  <si>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</si>
  <si>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</si>
  <si>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</si>
  <si>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</si>
  <si>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</si>
  <si>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</si>
  <si>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</si>
  <si>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</si>
  <si>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</si>
  <si>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</si>
  <si>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</si>
  <si>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</si>
  <si>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</si>
  <si>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</si>
  <si>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</si>
  <si>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</si>
  <si>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</si>
  <si>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</si>
  <si>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</si>
  <si>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</si>
  <si>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</si>
  <si>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</si>
  <si>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</si>
  <si>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</si>
  <si>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</si>
  <si>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</si>
  <si>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</si>
  <si>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</si>
  <si>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</si>
  <si>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</si>
  <si>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</si>
  <si>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</si>
  <si>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</si>
  <si>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</si>
  <si>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</si>
  <si>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</si>
  <si>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</si>
  <si>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</si>
  <si>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</si>
  <si>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</si>
  <si>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</si>
  <si>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</si>
  <si>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</si>
  <si>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</si>
  <si>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</si>
  <si>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</si>
  <si>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</si>
  <si>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</si>
  <si>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</si>
  <si>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</si>
  <si>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</si>
  <si>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</si>
  <si>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</si>
  <si>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</si>
  <si>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</si>
  <si>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</si>
  <si>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</si>
  <si>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</si>
  <si>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</si>
  <si>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</si>
  <si>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</si>
  <si>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</si>
  <si>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</si>
  <si>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</si>
  <si>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</si>
  <si>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</si>
  <si>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</si>
  <si>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</si>
  <si>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</si>
  <si>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</si>
  <si>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</si>
  <si>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</si>
  <si>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</si>
  <si>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</si>
  <si>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</si>
  <si>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</si>
  <si>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</si>
  <si>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</si>
  <si>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</si>
  <si>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</si>
  <si>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</si>
  <si>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</si>
  <si>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</si>
  <si>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</si>
  <si>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</si>
  <si>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</si>
  <si>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</si>
  <si>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</si>
  <si>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</si>
  <si>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</si>
  <si>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</si>
  <si>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</si>
  <si>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</si>
  <si>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</si>
  <si>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</si>
  <si>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</si>
  <si>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</si>
  <si>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</si>
  <si>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</si>
  <si>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</si>
  <si>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</si>
  <si>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</si>
  <si>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</si>
  <si>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</si>
  <si>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</si>
  <si>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</si>
  <si>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</si>
  <si>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</si>
  <si>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</si>
  <si>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</si>
  <si>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</si>
  <si>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</si>
  <si>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</si>
  <si>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</si>
  <si>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</si>
  <si>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</si>
  <si>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</si>
  <si>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</si>
  <si>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</si>
  <si>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</si>
  <si>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</si>
  <si>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</si>
  <si>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</si>
  <si>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</si>
  <si>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</si>
  <si>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</si>
  <si>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</si>
  <si>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</si>
  <si>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</si>
  <si>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</si>
  <si>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</si>
  <si>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</si>
  <si>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</si>
  <si>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</si>
  <si>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</si>
  <si>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</si>
  <si>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</si>
  <si>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</si>
  <si>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</si>
  <si>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</si>
  <si>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</si>
  <si>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</si>
  <si>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</si>
  <si>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</si>
  <si>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</si>
  <si>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</si>
  <si>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</si>
  <si>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</si>
  <si>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</si>
  <si>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</si>
  <si>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</si>
  <si>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</si>
  <si>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</si>
  <si>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</si>
  <si>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</si>
  <si>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</si>
  <si>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</si>
  <si>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</si>
  <si>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</si>
  <si>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</si>
  <si>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</si>
  <si>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</si>
  <si>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</si>
  <si>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</si>
  <si>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</si>
  <si>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</si>
  <si>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</si>
  <si>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</si>
  <si>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</si>
  <si>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</si>
  <si>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</si>
  <si>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</si>
  <si>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</si>
  <si>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</si>
  <si>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</si>
  <si>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</si>
  <si>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</si>
  <si>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</si>
  <si>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</si>
  <si>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</si>
  <si>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</si>
  <si>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</si>
  <si>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</si>
  <si>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</si>
  <si>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</si>
  <si>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</si>
  <si>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</si>
  <si>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</si>
  <si>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</si>
  <si>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</si>
  <si>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</si>
  <si>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</si>
  <si>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</si>
  <si>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</si>
  <si>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</si>
  <si>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</si>
  <si>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</si>
  <si>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</si>
  <si>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</si>
  <si>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</si>
  <si>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</si>
  <si>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</si>
  <si>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</si>
  <si>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</si>
  <si>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</si>
  <si>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</si>
  <si>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</si>
  <si>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</si>
  <si>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</si>
  <si>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</si>
  <si>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</si>
  <si>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</si>
  <si>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</si>
  <si>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</si>
  <si>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</si>
  <si>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</si>
  <si>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</si>
  <si>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</si>
  <si>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</si>
  <si>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</si>
  <si>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</si>
  <si>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</si>
  <si>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</si>
  <si>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</si>
  <si>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</si>
  <si>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</si>
  <si>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</si>
  <si>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</si>
  <si>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</si>
  <si>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</si>
  <si>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</si>
  <si>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</si>
  <si>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</si>
  <si>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</si>
  <si>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</si>
  <si>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</si>
  <si>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</si>
  <si>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</si>
  <si>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</si>
  <si>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</si>
  <si>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</si>
  <si>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</si>
  <si>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</si>
  <si>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</si>
  <si>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</si>
  <si>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</si>
  <si>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</si>
  <si>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</si>
  <si>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</si>
  <si>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</si>
  <si>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</si>
  <si>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</si>
  <si>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</si>
  <si>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</si>
  <si>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</si>
  <si>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</si>
  <si>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</si>
  <si>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</si>
  <si>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</si>
  <si>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</si>
  <si>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</si>
  <si>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</si>
  <si>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</si>
  <si>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</si>
  <si>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</si>
  <si>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</si>
  <si>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</si>
  <si>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</si>
  <si>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</si>
  <si>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</si>
  <si>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</si>
  <si>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</si>
  <si>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</si>
  <si>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</si>
  <si>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</si>
  <si>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</si>
  <si>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</si>
  <si>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</si>
  <si>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</si>
  <si>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</si>
  <si>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</si>
  <si>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</si>
  <si>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</si>
  <si>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</si>
  <si>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</si>
  <si>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</si>
  <si>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</si>
  <si>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</si>
  <si>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</si>
  <si>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</si>
  <si>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</si>
  <si>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</si>
  <si>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</si>
  <si>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</si>
  <si>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</si>
  <si>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</si>
  <si>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</si>
  <si>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</si>
  <si>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</si>
  <si>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</si>
  <si>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</si>
  <si>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</si>
  <si>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</si>
  <si>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</si>
  <si>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</si>
  <si>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</si>
  <si>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</si>
  <si>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</si>
  <si>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</si>
  <si>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</si>
  <si>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</si>
  <si>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</si>
  <si>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</si>
  <si>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</si>
  <si>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</si>
  <si>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</si>
  <si>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</si>
  <si>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</si>
  <si>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</si>
  <si>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</si>
  <si>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</si>
  <si>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</si>
  <si>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</si>
  <si>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</si>
  <si>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</si>
  <si>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</si>
  <si>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</si>
  <si>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</si>
  <si>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</si>
  <si>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</si>
  <si>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</si>
  <si>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</si>
  <si>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</si>
  <si>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</si>
  <si>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</si>
  <si>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</si>
  <si>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</si>
  <si>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</si>
  <si>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</si>
  <si>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</si>
  <si>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</si>
  <si>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</si>
  <si>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</si>
  <si>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</si>
  <si>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</si>
  <si>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</si>
  <si>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</si>
  <si>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</si>
  <si>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</si>
  <si>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</si>
  <si>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</si>
  <si>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</si>
  <si>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</si>
  <si>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</si>
  <si>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</si>
  <si>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</si>
  <si>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</si>
  <si>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</si>
  <si>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</si>
  <si>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</si>
  <si>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</si>
  <si>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</si>
  <si>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</si>
  <si>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</si>
  <si>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</si>
  <si>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</si>
  <si>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</si>
  <si>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</si>
  <si>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</si>
  <si>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</si>
  <si>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</si>
  <si>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</si>
  <si>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</si>
  <si>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</si>
  <si>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</si>
  <si>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</si>
  <si>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</si>
  <si>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</si>
  <si>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</si>
  <si>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</si>
  <si>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</si>
  <si>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</si>
  <si>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</si>
  <si>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</si>
  <si>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</si>
  <si>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</si>
  <si>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</si>
  <si>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</si>
  <si>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</si>
  <si>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</si>
  <si>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</si>
  <si>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</si>
  <si>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</si>
  <si>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</si>
  <si>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</si>
  <si>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</si>
  <si>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</si>
  <si>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</si>
  <si>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</si>
  <si>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</si>
  <si>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</si>
  <si>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</si>
  <si>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</si>
  <si>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</si>
  <si>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</si>
  <si>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</si>
  <si>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</si>
  <si>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</si>
  <si>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</si>
  <si>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</si>
  <si>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</si>
  <si>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</si>
  <si>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</si>
  <si>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</si>
  <si>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</si>
  <si>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</si>
  <si>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</si>
  <si>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</si>
  <si>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</si>
  <si>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</si>
  <si>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</si>
  <si>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</si>
  <si>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</si>
  <si>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</si>
  <si>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</si>
  <si>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</si>
  <si>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</si>
  <si>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</si>
  <si>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</si>
  <si>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</si>
  <si>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</si>
  <si>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</si>
  <si>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</si>
  <si>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</si>
  <si>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</si>
  <si>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</si>
  <si>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</si>
  <si>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</si>
  <si>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</si>
  <si>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</si>
  <si>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</si>
  <si>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</si>
  <si>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</si>
  <si>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</si>
  <si>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</si>
  <si>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</si>
  <si>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</si>
  <si>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</si>
  <si>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</si>
  <si>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</si>
  <si>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</si>
  <si>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</si>
  <si>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</si>
  <si>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</si>
  <si>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</si>
  <si>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</si>
  <si>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</si>
  <si>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</si>
  <si>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</si>
  <si>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</si>
  <si>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</si>
  <si>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</si>
  <si>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</si>
  <si>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</si>
  <si>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</si>
  <si>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</si>
  <si>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</si>
  <si>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</si>
  <si>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</si>
  <si>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</si>
  <si>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</si>
  <si>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</si>
  <si>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</si>
  <si>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</si>
  <si>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</si>
  <si>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</si>
  <si>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</si>
  <si>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</si>
  <si>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</si>
  <si>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</si>
  <si>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</si>
  <si>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</si>
  <si>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</si>
  <si>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</si>
  <si>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</si>
  <si>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</si>
  <si>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</si>
  <si>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</si>
  <si>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</si>
  <si>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</si>
  <si>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</si>
  <si>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</si>
  <si>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</si>
  <si>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</si>
  <si>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</si>
  <si>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</si>
  <si>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</si>
  <si>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</si>
  <si>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</si>
  <si>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</si>
  <si>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</si>
  <si>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</si>
  <si>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</si>
  <si>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</si>
  <si>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</si>
  <si>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</si>
  <si>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</si>
  <si>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</si>
  <si>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</si>
  <si>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</si>
  <si>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</si>
  <si>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</si>
  <si>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</si>
  <si>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</si>
  <si>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</si>
  <si>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</si>
  <si>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</si>
  <si>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</si>
  <si>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</si>
  <si>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</si>
  <si>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</si>
  <si>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</si>
  <si>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</si>
  <si>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</si>
  <si>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</si>
  <si>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</si>
  <si>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</si>
  <si>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</si>
  <si>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</si>
  <si>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</si>
  <si>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</si>
  <si>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</si>
  <si>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</si>
  <si>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</si>
  <si>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</si>
  <si>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</si>
  <si>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</si>
  <si>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</si>
  <si>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</si>
  <si>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</si>
  <si>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</si>
  <si>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</si>
  <si>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</si>
  <si>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</si>
  <si>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</si>
  <si>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</si>
  <si>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</si>
  <si>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</si>
  <si>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</si>
  <si>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</si>
  <si>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</si>
  <si>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</si>
  <si>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</si>
  <si>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</si>
  <si>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</si>
  <si>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</si>
  <si>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</si>
  <si>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</si>
  <si>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</si>
  <si>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</si>
  <si>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</si>
  <si>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</si>
  <si>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</si>
  <si>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</si>
  <si>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</si>
  <si>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</si>
  <si>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</si>
  <si>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</si>
  <si>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</si>
  <si>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</si>
  <si>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</si>
  <si>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</si>
  <si>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</si>
  <si>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</si>
  <si>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</si>
  <si>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</si>
  <si>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</si>
  <si>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</si>
  <si>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</si>
  <si>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</si>
  <si>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</si>
  <si>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</si>
  <si>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</si>
  <si>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</si>
  <si>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</si>
  <si>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</si>
  <si>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</si>
  <si>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</si>
  <si>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</si>
  <si>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</si>
  <si>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</si>
  <si>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</si>
  <si>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</si>
  <si>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</si>
  <si>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</si>
  <si>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</si>
  <si>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</si>
  <si>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</si>
  <si>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</si>
  <si>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</si>
  <si>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</si>
  <si>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</si>
  <si>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</si>
  <si>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</si>
  <si>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</si>
  <si>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</si>
  <si>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</si>
  <si>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</si>
  <si>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</si>
  <si>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</si>
  <si>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</si>
  <si>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</si>
  <si>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</si>
  <si>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</si>
  <si>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</si>
  <si>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</si>
  <si>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</si>
  <si>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</si>
  <si>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</si>
  <si>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</si>
  <si>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</si>
  <si>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</si>
  <si>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</si>
  <si>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</si>
  <si>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</si>
  <si>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</si>
  <si>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</si>
  <si>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</si>
  <si>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</si>
  <si>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</si>
  <si>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</si>
  <si>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</si>
  <si>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</si>
  <si>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</si>
  <si>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</si>
  <si>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</si>
  <si>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</si>
  <si>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</si>
  <si>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</si>
  <si>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</si>
  <si>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</si>
  <si>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</si>
  <si>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</si>
  <si>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</si>
  <si>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</si>
  <si>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</si>
  <si>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</si>
  <si>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</si>
  <si>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</si>
  <si>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</si>
  <si>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</si>
  <si>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</si>
  <si>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</si>
  <si>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</si>
  <si>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</si>
  <si>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</si>
  <si>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</si>
  <si>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</si>
  <si>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</si>
  <si>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</si>
  <si>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</si>
  <si>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</si>
  <si>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</si>
  <si>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</si>
  <si>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</si>
  <si>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</si>
  <si>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</si>
  <si>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</si>
  <si>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</si>
  <si>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</si>
  <si>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</si>
  <si>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</si>
  <si>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</si>
  <si>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</si>
  <si>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</si>
  <si>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</si>
  <si>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</si>
  <si>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</si>
  <si>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</si>
  <si>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</si>
  <si>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</si>
  <si>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</si>
  <si>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</si>
  <si>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</si>
  <si>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</si>
  <si>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</si>
  <si>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</si>
  <si>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</si>
  <si>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</si>
  <si>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</si>
  <si>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</si>
  <si>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</si>
  <si>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</si>
  <si>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</si>
  <si>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</si>
  <si>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</si>
  <si>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</si>
  <si>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</si>
  <si>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</si>
  <si>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</si>
  <si>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</si>
  <si>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</si>
  <si>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</si>
  <si>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</si>
  <si>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</si>
  <si>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</si>
  <si>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</si>
  <si>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</si>
  <si>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</si>
  <si>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</si>
  <si>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</si>
  <si>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</si>
  <si>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</si>
  <si>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</si>
  <si>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</si>
  <si>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</si>
  <si>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</si>
  <si>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</si>
  <si>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</si>
  <si>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</si>
  <si>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</si>
  <si>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</si>
  <si>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</si>
  <si>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</si>
  <si>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</si>
  <si>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</si>
  <si>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</si>
  <si>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</si>
  <si>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</si>
  <si>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</si>
  <si>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</si>
  <si>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</si>
  <si>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</si>
  <si>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</si>
  <si>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</si>
  <si>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</si>
  <si>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</si>
  <si>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</si>
  <si>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</si>
  <si>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</si>
  <si>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</si>
  <si>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</si>
  <si>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</si>
  <si>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</si>
  <si>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</si>
  <si>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</si>
  <si>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</si>
  <si>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</si>
  <si>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</si>
  <si>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</si>
  <si>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</si>
  <si>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</si>
  <si>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</si>
  <si>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</si>
  <si>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</si>
  <si>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</si>
  <si>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</si>
  <si>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</si>
  <si>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</si>
  <si>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</si>
  <si>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</si>
  <si>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</si>
  <si>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</si>
  <si>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</si>
  <si>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</si>
  <si>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</si>
  <si>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</si>
  <si>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</si>
  <si>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</si>
  <si>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</si>
  <si>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</si>
  <si>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</si>
  <si>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</si>
  <si>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</si>
  <si>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</si>
  <si>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</si>
  <si>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</si>
  <si>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</si>
  <si>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</si>
  <si>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</si>
  <si>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</si>
  <si>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</si>
  <si>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</si>
  <si>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</si>
  <si>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</si>
  <si>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</si>
  <si>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</si>
  <si>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</si>
  <si>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</si>
  <si>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</si>
  <si>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</si>
  <si>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</si>
  <si>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</si>
  <si>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</si>
  <si>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</si>
  <si>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</si>
  <si>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</si>
  <si>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</si>
  <si>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</si>
  <si>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</si>
  <si>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</si>
  <si>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</si>
  <si>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</si>
  <si>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</si>
  <si>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</si>
  <si>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</si>
  <si>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</si>
  <si>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</si>
  <si>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</si>
  <si>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</si>
  <si>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</si>
  <si>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</si>
  <si>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</si>
  <si>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</si>
  <si>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</si>
  <si>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</si>
  <si>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</si>
  <si>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</si>
  <si>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</si>
  <si>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</si>
  <si>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</si>
  <si>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</si>
  <si>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</si>
  <si>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</si>
  <si>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</si>
  <si>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</si>
  <si>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</si>
  <si>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</si>
  <si>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</si>
  <si>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</si>
  <si>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</si>
  <si>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</si>
  <si>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</si>
  <si>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</si>
  <si>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</si>
  <si>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</si>
  <si>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</si>
  <si>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</si>
  <si>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</si>
  <si>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</si>
  <si>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</si>
  <si>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</si>
  <si>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</si>
  <si>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</si>
  <si>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</si>
  <si>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</si>
  <si>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</si>
  <si>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</si>
  <si>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</si>
  <si>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</si>
  <si>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</si>
  <si>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</si>
  <si>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</si>
  <si>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</si>
  <si>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</si>
  <si>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</si>
  <si>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</si>
  <si>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</si>
  <si>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</si>
  <si>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</si>
  <si>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</si>
  <si>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</si>
  <si>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</si>
  <si>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</si>
  <si>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</si>
  <si>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</si>
  <si>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</si>
  <si>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</si>
  <si>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</si>
  <si>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</si>
  <si>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</si>
  <si>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</si>
  <si>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</si>
  <si>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</si>
  <si>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</si>
  <si>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</si>
  <si>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</si>
  <si>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</si>
  <si>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</si>
  <si>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</si>
  <si>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</si>
  <si>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</si>
  <si>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</si>
  <si>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</si>
  <si>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</si>
  <si>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</si>
  <si>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</si>
  <si>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</si>
  <si>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</si>
  <si>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</si>
  <si>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</si>
  <si>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</si>
  <si>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</si>
  <si>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</si>
  <si>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</si>
  <si>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</si>
  <si>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</si>
  <si>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</si>
  <si>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</si>
  <si>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</si>
  <si>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</si>
  <si>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</si>
  <si>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</si>
  <si>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</si>
  <si>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</si>
  <si>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</si>
  <si>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</si>
  <si>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</si>
  <si>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</si>
  <si>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</si>
  <si>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</si>
  <si>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</si>
  <si>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</si>
  <si>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</si>
  <si>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</si>
  <si>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</si>
  <si>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</si>
  <si>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</si>
  <si>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</si>
  <si>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</si>
  <si>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</si>
  <si>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</si>
  <si>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</si>
  <si>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</si>
  <si>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</si>
  <si>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</si>
  <si>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</si>
  <si>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</si>
  <si>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</si>
  <si>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</si>
  <si>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</si>
  <si>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</si>
  <si>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</si>
  <si>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</si>
  <si>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</si>
  <si>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</si>
  <si>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</si>
  <si>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</si>
  <si>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</si>
  <si>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</si>
  <si>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</si>
  <si>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</si>
  <si>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</si>
  <si>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</si>
  <si>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</si>
  <si>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</si>
  <si>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</si>
  <si>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</si>
  <si>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</si>
  <si>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</si>
  <si>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</si>
  <si>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</si>
  <si>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</si>
  <si>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</si>
  <si>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</si>
  <si>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</si>
  <si>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</si>
  <si>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</si>
  <si>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</si>
  <si>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</si>
  <si>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</si>
  <si>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</si>
  <si>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</si>
  <si>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</si>
  <si>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</si>
  <si>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</si>
  <si>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</si>
  <si>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</si>
  <si>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</si>
  <si>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</si>
  <si>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</si>
  <si>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</si>
  <si>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</si>
  <si>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</si>
  <si>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</si>
  <si>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</si>
  <si>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</si>
  <si>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</si>
  <si>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</si>
  <si>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</si>
  <si>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</si>
  <si>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</si>
  <si>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</si>
  <si>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</si>
  <si>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</si>
  <si>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</si>
  <si>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</si>
  <si>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</si>
  <si>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</si>
  <si>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</si>
  <si>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</si>
  <si>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</si>
  <si>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</si>
  <si>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</si>
  <si>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</si>
  <si>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</si>
  <si>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</si>
  <si>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</si>
  <si>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</si>
  <si>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</si>
  <si>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</si>
  <si>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</si>
  <si>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</si>
  <si>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</si>
  <si>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</si>
  <si>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</si>
  <si>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</si>
  <si>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</si>
  <si>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</si>
  <si>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</si>
  <si>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</si>
  <si>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</si>
  <si>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</si>
  <si>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</si>
  <si>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</si>
  <si>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</si>
  <si>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</si>
  <si>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</si>
  <si>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</si>
  <si>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</si>
  <si>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</si>
  <si>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</si>
  <si>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</si>
  <si>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</si>
  <si>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</si>
  <si>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</si>
  <si>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</si>
  <si>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</si>
  <si>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</si>
  <si>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</si>
  <si>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</si>
  <si>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</si>
  <si>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</si>
  <si>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</si>
  <si>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</si>
  <si>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</si>
  <si>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</si>
  <si>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</si>
  <si>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</si>
  <si>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</si>
  <si>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</si>
  <si>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</si>
  <si>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</si>
  <si>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</si>
  <si>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</si>
  <si>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</si>
  <si>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</si>
  <si>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</si>
  <si>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</si>
  <si>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</si>
  <si>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</si>
  <si>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</si>
  <si>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</si>
  <si>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</si>
  <si>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</si>
  <si>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</si>
  <si>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</si>
  <si>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</si>
  <si>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</si>
  <si>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</si>
  <si>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</si>
  <si>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</si>
  <si>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</si>
  <si>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</si>
  <si>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</si>
  <si>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</si>
  <si>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</si>
  <si>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</si>
  <si>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</si>
  <si>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</si>
  <si>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</si>
  <si>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</si>
  <si>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</si>
  <si>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</si>
  <si>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</si>
  <si>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</si>
  <si>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</si>
  <si>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</si>
  <si>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</si>
  <si>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</si>
  <si>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</si>
  <si>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</si>
  <si>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</si>
  <si>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</si>
  <si>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</si>
  <si>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</si>
  <si>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</si>
  <si>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</si>
  <si>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</si>
  <si>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</si>
  <si>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</si>
  <si>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</si>
  <si>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</si>
  <si>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</si>
  <si>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</si>
  <si>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</si>
  <si>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</si>
  <si>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</si>
  <si>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</si>
  <si>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</si>
  <si>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</si>
  <si>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</si>
  <si>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</si>
  <si>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</si>
  <si>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</si>
  <si>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</si>
  <si>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</si>
  <si>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</si>
  <si>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</si>
  <si>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</si>
  <si>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</si>
  <si>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</si>
  <si>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</si>
  <si>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</si>
  <si>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</si>
  <si>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</si>
  <si>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</si>
  <si>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</si>
  <si>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</si>
  <si>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</si>
  <si>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</si>
  <si>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</si>
  <si>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</si>
  <si>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</si>
  <si>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</si>
  <si>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</si>
  <si>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</si>
  <si>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</si>
  <si>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</si>
  <si>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</si>
  <si>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</si>
  <si>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</si>
  <si>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</si>
  <si>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</si>
  <si>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</si>
  <si>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</si>
  <si>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</si>
  <si>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</si>
  <si>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</si>
  <si>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</si>
  <si>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</si>
  <si>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</si>
  <si>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</si>
  <si>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</si>
  <si>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</si>
  <si>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</si>
  <si>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</si>
  <si>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</si>
  <si>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</si>
  <si>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</si>
  <si>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</si>
  <si>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</si>
  <si>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</si>
  <si>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</si>
  <si>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</si>
  <si>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</si>
  <si>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</si>
  <si>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</si>
  <si>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</si>
  <si>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</si>
  <si>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</si>
  <si>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</si>
  <si>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</si>
  <si>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</si>
  <si>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</si>
  <si>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</si>
  <si>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</si>
  <si>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</si>
  <si>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</si>
  <si>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</si>
  <si>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</si>
  <si>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</si>
  <si>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</si>
  <si>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</si>
  <si>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</si>
  <si>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</si>
  <si>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</si>
  <si>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</si>
  <si>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</si>
  <si>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</si>
  <si>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</si>
  <si>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</si>
  <si>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</si>
  <si>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</si>
  <si>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</si>
  <si>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</si>
  <si>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</si>
  <si>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</si>
  <si>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</si>
  <si>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</si>
  <si>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</si>
  <si>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</si>
  <si>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</si>
  <si>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</si>
  <si>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</si>
  <si>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</si>
  <si>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</si>
  <si>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</si>
  <si>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</si>
  <si>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</si>
  <si>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</si>
  <si>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</si>
  <si>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</si>
  <si>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</si>
  <si>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</si>
  <si>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</si>
  <si>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</si>
  <si>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</si>
  <si>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</si>
  <si>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</si>
  <si>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</si>
  <si>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</si>
  <si>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</si>
  <si>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</si>
  <si>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</si>
  <si>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</si>
  <si>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</si>
  <si>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</si>
  <si>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</si>
  <si>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</si>
  <si>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</si>
  <si>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</si>
  <si>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</si>
  <si>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</si>
  <si>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</si>
  <si>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</si>
  <si>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</si>
  <si>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</si>
  <si>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</si>
  <si>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</si>
  <si>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</si>
  <si>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</si>
  <si>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</si>
  <si>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</si>
  <si>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</si>
  <si>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</si>
  <si>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</si>
  <si>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</si>
  <si>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</si>
  <si>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</si>
  <si>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</si>
  <si>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</si>
  <si>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</si>
  <si>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</si>
  <si>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</si>
  <si>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</si>
  <si>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</si>
  <si>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</si>
  <si>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</si>
  <si>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</si>
  <si>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</si>
  <si>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</si>
  <si>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</si>
  <si>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</si>
  <si>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</si>
  <si>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</si>
  <si>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</si>
  <si>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</si>
  <si>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</si>
  <si>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</si>
  <si>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</si>
  <si>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</si>
  <si>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</si>
  <si>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</si>
  <si>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</si>
  <si>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</si>
  <si>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</si>
  <si>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</si>
  <si>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</si>
  <si>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</si>
  <si>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</si>
  <si>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</si>
  <si>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</si>
  <si>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</si>
  <si>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</si>
  <si>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</si>
  <si>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</si>
  <si>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</si>
  <si>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</si>
  <si>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</si>
  <si>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</si>
  <si>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</si>
  <si>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</si>
  <si>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</si>
  <si>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</si>
  <si>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</si>
  <si>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</si>
  <si>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</si>
  <si>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</si>
  <si>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</si>
  <si>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</si>
  <si>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</si>
  <si>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</si>
  <si>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</si>
  <si>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</si>
  <si>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</si>
  <si>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</si>
  <si>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</si>
  <si>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</si>
  <si>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</si>
  <si>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</si>
  <si>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</si>
  <si>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</si>
  <si>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</si>
  <si>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</si>
  <si>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</si>
  <si>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</si>
  <si>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</si>
  <si>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</si>
  <si>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</si>
  <si>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</si>
  <si>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</si>
  <si>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</si>
  <si>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</si>
  <si>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</si>
  <si>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</si>
  <si>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</si>
  <si>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</si>
  <si>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</si>
  <si>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</si>
  <si>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</si>
  <si>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</si>
  <si>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</si>
  <si>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</si>
  <si>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</si>
  <si>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</si>
  <si>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</si>
  <si>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</si>
  <si>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</si>
  <si>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</si>
  <si>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</si>
  <si>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</si>
  <si>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</si>
  <si>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</si>
  <si>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</si>
  <si>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</si>
  <si>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</si>
  <si>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</si>
  <si>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</si>
  <si>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</si>
  <si>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</si>
  <si>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</si>
  <si>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</si>
  <si>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</si>
  <si>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</si>
  <si>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</si>
  <si>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</si>
  <si>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</si>
  <si>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</si>
  <si>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</si>
  <si>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</si>
  <si>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</si>
  <si>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</si>
  <si>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</si>
  <si>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</si>
  <si>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</si>
  <si>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</si>
  <si>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</si>
  <si>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</si>
  <si>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</si>
  <si>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</si>
  <si>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</si>
  <si>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</si>
  <si>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</si>
  <si>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</si>
  <si>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</si>
  <si>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</si>
  <si>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</si>
  <si>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</si>
  <si>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</si>
  <si>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</si>
  <si>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</si>
  <si>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</si>
  <si>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</si>
  <si>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</si>
  <si>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</si>
  <si>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</si>
  <si>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</si>
  <si>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</si>
  <si>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</si>
  <si>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</si>
  <si>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</si>
  <si>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</si>
  <si>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</si>
  <si>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</si>
  <si>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</si>
  <si>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</si>
  <si>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</si>
  <si>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</si>
  <si>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</si>
  <si>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</si>
  <si>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</si>
  <si>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</si>
  <si>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</si>
  <si>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</si>
  <si>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</si>
  <si>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</si>
  <si>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</si>
  <si>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</si>
  <si>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</si>
  <si>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</si>
  <si>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</si>
  <si>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</si>
  <si>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</si>
  <si>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</si>
  <si>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</si>
  <si>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</si>
  <si>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</si>
  <si>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</si>
  <si>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</si>
  <si>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</si>
  <si>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</si>
  <si>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</si>
  <si>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</si>
  <si>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</si>
  <si>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</si>
  <si>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</si>
  <si>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</si>
  <si>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</si>
  <si>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</si>
  <si>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</si>
  <si>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</si>
  <si>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</si>
  <si>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</si>
  <si>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</si>
  <si>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</si>
  <si>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</si>
  <si>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</si>
  <si>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</si>
  <si>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</si>
  <si>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</si>
  <si>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</si>
  <si>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</si>
  <si>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</si>
  <si>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</si>
  <si>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</si>
  <si>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</si>
  <si>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</si>
  <si>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</si>
  <si>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</si>
  <si>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</si>
  <si>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</si>
  <si>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</si>
  <si>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</si>
  <si>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</si>
  <si>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</si>
  <si>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</si>
  <si>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</si>
  <si>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</si>
  <si>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</si>
  <si>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</si>
  <si>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</si>
  <si>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</si>
  <si>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</si>
  <si>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</si>
  <si>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</si>
  <si>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</si>
  <si>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</si>
  <si>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</si>
  <si>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</si>
  <si>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</si>
  <si>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</si>
  <si>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</si>
  <si>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</si>
  <si>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</si>
  <si>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</si>
  <si>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</si>
  <si>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</si>
  <si>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</si>
  <si>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</si>
  <si>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</si>
  <si>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</si>
  <si>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</si>
  <si>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</si>
  <si>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</si>
  <si>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</si>
  <si>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</si>
  <si>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</si>
  <si>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</si>
  <si>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</si>
  <si>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</si>
  <si>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</si>
  <si>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</si>
  <si>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</si>
  <si>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</si>
  <si>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</si>
  <si>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</si>
  <si>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</si>
  <si>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</si>
  <si>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</si>
  <si>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</si>
  <si>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</si>
  <si>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</si>
  <si>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</si>
  <si>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</si>
  <si>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</si>
  <si>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</si>
  <si>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</si>
  <si>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</si>
  <si>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</si>
  <si>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</si>
  <si>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</si>
  <si>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</si>
  <si>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</si>
  <si>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</si>
  <si>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</si>
  <si>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</si>
  <si>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</si>
  <si>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</si>
  <si>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</si>
  <si>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</si>
  <si>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</si>
  <si>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</si>
  <si>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</si>
  <si>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</si>
  <si>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</si>
  <si>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</si>
  <si>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</si>
  <si>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</si>
  <si>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</si>
  <si>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</si>
  <si>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</si>
  <si>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</si>
  <si>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</si>
  <si>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</si>
  <si>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</si>
  <si>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</si>
  <si>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</si>
  <si>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</si>
  <si>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</si>
  <si>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</si>
  <si>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</si>
  <si>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</si>
  <si>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</si>
  <si>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</si>
  <si>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</si>
  <si>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</si>
  <si>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</si>
  <si>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</si>
  <si>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</si>
  <si>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</si>
  <si>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</si>
  <si>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</si>
  <si>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</si>
  <si>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</si>
  <si>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</si>
  <si>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</si>
  <si>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</si>
  <si>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</si>
  <si>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</si>
  <si>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</si>
  <si>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</si>
  <si>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</si>
  <si>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</si>
  <si>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</si>
  <si>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</si>
  <si>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</si>
  <si>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</si>
  <si>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</si>
  <si>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</si>
  <si>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</si>
  <si>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</si>
  <si>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</si>
  <si>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</si>
  <si>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</si>
  <si>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</si>
  <si>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</si>
  <si>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</si>
  <si>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</si>
  <si>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</si>
  <si>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</si>
  <si>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</si>
  <si>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</si>
  <si>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</si>
  <si>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</si>
  <si>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</si>
  <si>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</si>
  <si>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</si>
  <si>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</si>
  <si>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</si>
  <si>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</si>
  <si>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</si>
  <si>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</si>
  <si>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</si>
  <si>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</si>
  <si>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</si>
  <si>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</si>
  <si>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</si>
  <si>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</si>
  <si>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</si>
  <si>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</si>
  <si>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</si>
  <si>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</si>
  <si>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</si>
  <si>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</si>
  <si>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</si>
  <si>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</si>
  <si>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</si>
  <si>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</si>
  <si>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</si>
  <si>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</si>
  <si>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</si>
  <si>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</si>
  <si>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</si>
  <si>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</si>
  <si>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</si>
  <si>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</si>
  <si>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</si>
  <si>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</si>
  <si>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</si>
  <si>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</si>
  <si>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</si>
  <si>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</si>
  <si>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</si>
  <si>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</si>
  <si>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</si>
  <si>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</si>
  <si>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</si>
  <si>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</si>
  <si>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</si>
  <si>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</si>
  <si>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</si>
  <si>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</si>
  <si>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</si>
  <si>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</si>
  <si>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</si>
  <si>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</si>
  <si>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</si>
  <si>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</si>
  <si>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</si>
  <si>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</si>
  <si>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</si>
  <si>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</si>
  <si>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</si>
  <si>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</si>
  <si>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</si>
  <si>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</si>
  <si>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</si>
  <si>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</si>
  <si>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</si>
  <si>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</si>
  <si>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</si>
  <si>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</si>
  <si>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</si>
  <si>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</si>
  <si>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</si>
  <si>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</si>
  <si>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</si>
  <si>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</si>
  <si>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</si>
  <si>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</si>
  <si>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</si>
  <si>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</si>
  <si>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</si>
  <si>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</si>
  <si>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</si>
  <si>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</si>
  <si>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</si>
  <si>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</si>
  <si>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</si>
  <si>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</si>
  <si>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</si>
  <si>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</si>
  <si>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</si>
  <si>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</si>
  <si>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</si>
  <si>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</si>
  <si>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</si>
  <si>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</si>
  <si>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</si>
  <si>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</si>
  <si>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</si>
  <si>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</si>
  <si>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</si>
  <si>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</si>
  <si>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</si>
  <si>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</si>
  <si>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</si>
  <si>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</si>
  <si>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</si>
  <si>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</si>
  <si>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</si>
  <si>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</si>
  <si>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</si>
  <si>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</si>
  <si>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</si>
  <si>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</si>
  <si>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</si>
  <si>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</si>
  <si>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</si>
  <si>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</si>
  <si>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</si>
  <si>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</si>
  <si>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</si>
  <si>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</si>
  <si>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</si>
  <si>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</si>
  <si>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</si>
  <si>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</si>
  <si>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</si>
  <si>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</si>
  <si>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</si>
  <si>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</si>
  <si>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</si>
  <si>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</si>
  <si>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</si>
  <si>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</si>
  <si>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</si>
  <si>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</si>
  <si>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</si>
  <si>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</si>
  <si>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</si>
  <si>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</si>
  <si>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</si>
  <si>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</si>
  <si>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</si>
  <si>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</si>
  <si>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</si>
  <si>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</si>
  <si>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</si>
  <si>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</si>
  <si>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</si>
  <si>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</si>
  <si>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</si>
  <si>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</si>
  <si>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</si>
  <si>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</si>
  <si>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</si>
  <si>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</si>
  <si>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</si>
  <si>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</si>
  <si>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</si>
  <si>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</si>
  <si>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</si>
  <si>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</si>
  <si>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</si>
  <si>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</si>
  <si>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</si>
  <si>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</si>
  <si>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</si>
  <si>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</si>
  <si>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</si>
  <si>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</si>
  <si>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</si>
  <si>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</si>
  <si>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</si>
  <si>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</si>
  <si>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</si>
  <si>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</si>
  <si>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</si>
  <si>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</si>
  <si>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</si>
  <si>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</si>
  <si>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</si>
  <si>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</si>
  <si>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</si>
  <si>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</si>
  <si>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</si>
  <si>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</si>
  <si>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</si>
  <si>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</si>
  <si>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</si>
  <si>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</si>
  <si>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</si>
  <si>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</si>
  <si>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</si>
  <si>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</si>
  <si>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</si>
  <si>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</si>
  <si>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</si>
  <si>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</si>
  <si>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</si>
  <si>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</si>
  <si>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</si>
  <si>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</si>
  <si>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</si>
  <si>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</si>
  <si>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</si>
  <si>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</si>
  <si>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</si>
  <si>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</si>
  <si>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</si>
  <si>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</si>
  <si>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</si>
  <si>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</si>
  <si>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</si>
  <si>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</si>
  <si>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</si>
  <si>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</si>
  <si>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</si>
  <si>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</si>
  <si>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</si>
  <si>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</si>
  <si>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</si>
  <si>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</si>
  <si>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</si>
  <si>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</si>
  <si>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</si>
  <si>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</si>
  <si>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</si>
  <si>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</si>
  <si>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</si>
  <si>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</si>
  <si>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</si>
  <si>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</si>
  <si>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</si>
  <si>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</si>
  <si>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</si>
  <si>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</si>
  <si>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</si>
  <si>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</si>
  <si>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</si>
  <si>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</si>
  <si>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</si>
  <si>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</si>
  <si>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</si>
  <si>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</si>
  <si>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</si>
  <si>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</si>
  <si>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</si>
  <si>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</si>
  <si>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</si>
  <si>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</si>
  <si>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</si>
  <si>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</si>
  <si>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</si>
  <si>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</si>
  <si>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</si>
  <si>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</si>
  <si>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</si>
  <si>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</si>
  <si>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</si>
  <si>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</si>
  <si>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</si>
  <si>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</si>
  <si>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</si>
  <si>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</si>
  <si>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</si>
  <si>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</si>
  <si>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</si>
  <si>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</si>
  <si>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</si>
  <si>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</si>
  <si>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</si>
  <si>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</si>
  <si>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</si>
  <si>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</si>
  <si>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</si>
  <si>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</si>
  <si>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</si>
  <si>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</si>
  <si>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</si>
  <si>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</si>
  <si>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</si>
  <si>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</si>
  <si>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</si>
  <si>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</si>
  <si>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</si>
  <si>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</si>
  <si>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</si>
  <si>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</si>
  <si>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</si>
  <si>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</si>
  <si>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</si>
  <si>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</si>
  <si>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</si>
  <si>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</si>
  <si>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</si>
  <si>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</si>
  <si>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</si>
  <si>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</si>
  <si>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</si>
  <si>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</si>
  <si>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</si>
  <si>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</si>
  <si>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</si>
  <si>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</si>
  <si>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</si>
  <si>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</si>
  <si>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</si>
  <si>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</si>
  <si>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</si>
  <si>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</si>
  <si>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</si>
  <si>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</si>
  <si>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</si>
  <si>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</si>
  <si>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</si>
  <si>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</si>
  <si>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</si>
  <si>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</si>
  <si>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</si>
  <si>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</si>
  <si>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</si>
  <si>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</si>
  <si>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</si>
  <si>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</si>
  <si>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</si>
  <si>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</si>
  <si>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</si>
  <si>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</si>
  <si>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</si>
  <si>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</si>
  <si>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</si>
  <si>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</si>
  <si>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</si>
  <si>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</si>
  <si>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</si>
  <si>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</si>
  <si>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</si>
  <si>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</si>
  <si>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</si>
  <si>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</si>
  <si>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</si>
  <si>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</si>
  <si>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</si>
  <si>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</si>
  <si>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</si>
  <si>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</si>
  <si>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</si>
  <si>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</si>
  <si>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</si>
  <si>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</si>
  <si>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</si>
  <si>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</si>
  <si>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</si>
  <si>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</si>
  <si>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</si>
  <si>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</si>
  <si>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</si>
  <si>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</si>
  <si>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</si>
  <si>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</si>
  <si>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</si>
  <si>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</si>
  <si>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</si>
  <si>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</si>
  <si>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</si>
  <si>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</si>
  <si>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</si>
  <si>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</si>
  <si>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</si>
  <si>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</si>
  <si>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</si>
  <si>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</si>
  <si>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</si>
  <si>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</si>
  <si>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</si>
  <si>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</si>
  <si>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</si>
  <si>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</si>
  <si>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</si>
  <si>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</si>
  <si>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</si>
  <si>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</si>
  <si>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</si>
  <si>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</si>
  <si>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</si>
  <si>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</si>
  <si>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</si>
  <si>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</si>
  <si>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</si>
  <si>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</si>
  <si>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</si>
  <si>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</si>
  <si>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</si>
  <si>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</si>
  <si>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</si>
  <si>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</si>
  <si>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</si>
  <si>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</si>
  <si>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</si>
  <si>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</si>
  <si>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</si>
  <si>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</si>
  <si>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</si>
  <si>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</si>
  <si>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</si>
  <si>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</si>
  <si>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</si>
  <si>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</si>
  <si>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</si>
  <si>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</si>
  <si>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</si>
  <si>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</si>
  <si>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</si>
  <si>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</si>
  <si>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</si>
  <si>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</si>
  <si>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</si>
  <si>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</si>
  <si>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</si>
  <si>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</si>
  <si>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</si>
  <si>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</si>
  <si>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</si>
  <si>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</si>
  <si>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</si>
  <si>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</si>
  <si>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</si>
  <si>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</si>
  <si>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</si>
  <si>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</si>
  <si>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</si>
  <si>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</si>
  <si>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</si>
  <si>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</si>
  <si>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</si>
  <si>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</si>
  <si>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</si>
  <si>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</si>
  <si>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</si>
  <si>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</si>
  <si>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</si>
  <si>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</si>
  <si>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</si>
  <si>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</si>
  <si>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</si>
  <si>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</si>
  <si>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</si>
  <si>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</si>
  <si>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</si>
  <si>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</si>
  <si>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</si>
  <si>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</si>
  <si>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</si>
  <si>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</si>
  <si>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</si>
  <si>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</si>
  <si>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</si>
  <si>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</si>
  <si>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</si>
  <si>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</si>
  <si>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</si>
  <si>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</si>
  <si>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</si>
  <si>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</si>
  <si>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</si>
  <si>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</si>
  <si>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</si>
  <si>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</si>
  <si>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</si>
  <si>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</si>
  <si>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</si>
  <si>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</si>
  <si>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</si>
  <si>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</si>
  <si>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</si>
  <si>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</si>
  <si>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</si>
  <si>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</si>
  <si>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</si>
  <si>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</si>
  <si>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</si>
  <si>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</si>
  <si>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</si>
  <si>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</si>
  <si>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</si>
  <si>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</si>
  <si>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</si>
  <si>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</si>
  <si>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</si>
  <si>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</si>
  <si>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</si>
  <si>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</si>
  <si>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</si>
  <si>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</si>
  <si>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</si>
  <si>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</si>
  <si>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</si>
  <si>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</si>
  <si>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</si>
  <si>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</si>
  <si>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</si>
  <si>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</si>
  <si>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</si>
  <si>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</si>
  <si>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</si>
  <si>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</si>
  <si>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</si>
  <si>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</si>
  <si>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</si>
  <si>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</si>
  <si>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</si>
  <si>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</si>
  <si>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</si>
  <si>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</si>
  <si>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</si>
  <si>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</si>
  <si>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</si>
  <si>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</si>
  <si>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</si>
  <si>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</si>
  <si>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</si>
  <si>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</si>
  <si>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</si>
  <si>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</si>
  <si>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</si>
  <si>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</si>
  <si>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</si>
  <si>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</si>
  <si>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</si>
  <si>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</si>
  <si>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</si>
  <si>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</si>
  <si>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</si>
  <si>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</si>
  <si>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</si>
  <si>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</si>
  <si>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</si>
  <si>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</si>
  <si>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</si>
  <si>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</si>
  <si>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</si>
  <si>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</si>
  <si>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</si>
  <si>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</si>
  <si>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</si>
  <si>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</si>
  <si>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</si>
  <si>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</si>
  <si>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</si>
  <si>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</si>
  <si>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</si>
  <si>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</si>
  <si>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</si>
  <si>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</si>
  <si>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</si>
  <si>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</si>
  <si>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</si>
  <si>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</si>
  <si>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</si>
  <si>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</si>
  <si>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</si>
  <si>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</si>
  <si>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</si>
  <si>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</si>
  <si>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</si>
  <si>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</si>
  <si>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</si>
  <si>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</si>
  <si>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</si>
  <si>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</si>
  <si>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</si>
  <si>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</si>
  <si>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</si>
  <si>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</si>
  <si>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</si>
  <si>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</si>
  <si>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</si>
  <si>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</si>
  <si>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</si>
  <si>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</si>
  <si>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</si>
  <si>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</si>
  <si>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</si>
  <si>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</si>
  <si>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</si>
  <si>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</si>
  <si>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</si>
  <si>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</si>
  <si>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</si>
  <si>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</si>
  <si>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</si>
  <si>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</si>
  <si>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</si>
  <si>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</si>
  <si>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</si>
  <si>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</si>
  <si>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</si>
  <si>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</si>
  <si>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</si>
  <si>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</si>
  <si>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</si>
  <si>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</si>
  <si>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</si>
  <si>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</si>
  <si>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</si>
  <si>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</si>
  <si>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</si>
  <si>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</si>
  <si>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</si>
  <si>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</si>
  <si>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</si>
  <si>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</si>
  <si>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</si>
  <si>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</si>
  <si>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</si>
  <si>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</si>
  <si>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</si>
  <si>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</si>
  <si>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</si>
  <si>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</si>
  <si>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</si>
  <si>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</si>
  <si>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</si>
  <si>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</si>
  <si>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</si>
  <si>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</si>
  <si>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</si>
  <si>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</si>
  <si>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</si>
  <si>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</si>
  <si>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</si>
  <si>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</si>
  <si>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</si>
  <si>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</si>
  <si>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</si>
  <si>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</si>
  <si>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</si>
  <si>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</si>
  <si>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</si>
  <si>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</si>
  <si>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</si>
  <si>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</si>
  <si>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</si>
  <si>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</si>
  <si>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</si>
  <si>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</si>
  <si>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</si>
  <si>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</si>
  <si>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</si>
  <si>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</si>
  <si>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</si>
  <si>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</si>
  <si>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</si>
  <si>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</si>
  <si>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</si>
  <si>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</si>
  <si>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</si>
  <si>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</si>
  <si>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</si>
  <si>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</si>
  <si>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</si>
  <si>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</si>
  <si>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</si>
  <si>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</si>
  <si>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</si>
  <si>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</si>
  <si>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</si>
  <si>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</si>
  <si>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</si>
  <si>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</si>
  <si>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</si>
  <si>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</si>
  <si>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</si>
  <si>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</si>
  <si>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</si>
  <si>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</si>
  <si>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</si>
  <si>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</si>
  <si>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</si>
  <si>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</si>
  <si>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</si>
  <si>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</si>
  <si>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</si>
  <si>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</si>
  <si>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</si>
  <si>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</si>
  <si>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</si>
  <si>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</si>
  <si>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</si>
  <si>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</si>
  <si>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</si>
  <si>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</si>
  <si>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</si>
  <si>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</si>
  <si>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</si>
  <si>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</si>
  <si>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</si>
  <si>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</si>
  <si>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</si>
  <si>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</si>
  <si>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</si>
  <si>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</si>
  <si>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</si>
  <si>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</si>
  <si>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</si>
  <si>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</si>
  <si>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</si>
  <si>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</si>
  <si>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</si>
  <si>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</si>
  <si>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</si>
  <si>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</si>
  <si>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</si>
  <si>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</si>
  <si>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</si>
  <si>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</si>
  <si>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</si>
  <si>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</si>
  <si>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</si>
  <si>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</si>
  <si>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</si>
  <si>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</si>
  <si>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</si>
  <si>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</si>
  <si>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</si>
  <si>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</si>
  <si>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</si>
  <si>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</si>
  <si>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</si>
  <si>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</si>
  <si>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</si>
  <si>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</si>
  <si>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</si>
  <si>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</si>
  <si>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</si>
  <si>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</si>
  <si>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</si>
  <si>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</si>
  <si>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</si>
  <si>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</si>
  <si>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</si>
  <si>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</si>
  <si>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</si>
  <si>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</si>
  <si>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</si>
  <si>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</si>
  <si>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</si>
  <si>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</si>
  <si>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</si>
  <si>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</si>
  <si>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</si>
  <si>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</si>
  <si>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</si>
  <si>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</si>
  <si>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</si>
  <si>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</si>
  <si>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</si>
  <si>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</si>
  <si>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</si>
  <si>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</si>
  <si>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</si>
  <si>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</si>
  <si>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</si>
  <si>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</si>
  <si>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</si>
  <si>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</si>
  <si>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</si>
  <si>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</si>
  <si>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</si>
  <si>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</si>
  <si>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</si>
  <si>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</si>
  <si>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</si>
  <si>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</si>
  <si>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</si>
  <si>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</si>
  <si>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</si>
  <si>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</si>
  <si>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</si>
  <si>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</si>
  <si>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</si>
  <si>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</si>
  <si>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</si>
  <si>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</si>
  <si>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</si>
  <si>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</si>
  <si>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</si>
  <si>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</si>
  <si>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</si>
  <si>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</si>
  <si>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</si>
  <si>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</si>
  <si>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</si>
  <si>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</si>
  <si>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</si>
  <si>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</si>
  <si>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</si>
  <si>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</si>
  <si>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</si>
  <si>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</si>
  <si>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</si>
  <si>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</si>
  <si>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</si>
  <si>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</si>
  <si>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</si>
  <si>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</si>
  <si>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</si>
  <si>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</si>
  <si>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</si>
  <si>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</si>
  <si>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</si>
  <si>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</si>
  <si>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</si>
  <si>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</si>
  <si>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</si>
  <si>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</si>
  <si>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</si>
  <si>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</si>
  <si>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</si>
  <si>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</si>
  <si>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</si>
  <si>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</si>
  <si>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</si>
  <si>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</si>
  <si>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</si>
  <si>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</si>
  <si>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</si>
  <si>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</si>
  <si>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</si>
  <si>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</si>
  <si>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</si>
  <si>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</si>
  <si>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</si>
  <si>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</si>
  <si>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</si>
  <si>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</si>
  <si>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</si>
  <si>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</si>
  <si>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</si>
  <si>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</si>
  <si>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</si>
  <si>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</si>
  <si>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</si>
  <si>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</si>
  <si>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</si>
  <si>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</si>
  <si>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</si>
  <si>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</si>
  <si>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</si>
  <si>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</si>
  <si>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</si>
  <si>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</si>
  <si>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</si>
  <si>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</si>
  <si>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</si>
  <si>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</si>
  <si>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</si>
  <si>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</si>
  <si>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</si>
  <si>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</si>
  <si>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</si>
  <si>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</si>
  <si>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</si>
  <si>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</si>
  <si>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</si>
  <si>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</si>
  <si>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</si>
  <si>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</si>
  <si>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</si>
  <si>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</si>
  <si>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</si>
  <si>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</si>
  <si>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</si>
  <si>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</si>
  <si>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</si>
  <si>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</si>
  <si>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</si>
  <si>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</si>
  <si>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</si>
  <si>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</si>
  <si>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</si>
  <si>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</si>
  <si>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</si>
  <si>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</si>
  <si>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</si>
  <si>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</si>
  <si>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</si>
  <si>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</si>
  <si>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</si>
  <si>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</si>
  <si>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</si>
  <si>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</si>
  <si>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</si>
  <si>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</si>
  <si>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</si>
  <si>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</si>
  <si>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</si>
  <si>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</si>
  <si>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</si>
  <si>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</si>
  <si>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</si>
  <si>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</si>
  <si>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</si>
  <si>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</si>
  <si>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</si>
  <si>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</si>
  <si>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</si>
  <si>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</si>
  <si>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</si>
  <si>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</si>
  <si>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</si>
  <si>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</si>
  <si>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</si>
  <si>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</si>
  <si>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</si>
  <si>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</si>
  <si>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</si>
  <si>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</si>
  <si>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</si>
  <si>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</si>
  <si>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</si>
  <si>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</si>
  <si>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</si>
  <si>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</si>
  <si>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</si>
  <si>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</si>
  <si>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</si>
  <si>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</si>
  <si>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</si>
  <si>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</si>
  <si>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</si>
  <si>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</si>
  <si>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</si>
  <si>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</si>
  <si>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</si>
  <si>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</si>
  <si>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</si>
  <si>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</si>
  <si>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</si>
  <si>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</si>
  <si>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</si>
  <si>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</si>
  <si>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</si>
  <si>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</si>
  <si>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</si>
  <si>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</si>
  <si>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</si>
  <si>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</si>
  <si>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</si>
  <si>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</si>
  <si>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</si>
  <si>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</si>
  <si>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</si>
  <si>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</si>
  <si>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</si>
  <si>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</si>
  <si>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</si>
  <si>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</si>
  <si>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</si>
  <si>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</si>
  <si>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</si>
  <si>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</si>
  <si>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</si>
  <si>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</si>
  <si>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</si>
  <si>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</si>
  <si>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</si>
  <si>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</si>
  <si>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</si>
  <si>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</si>
  <si>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</si>
  <si>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</si>
  <si>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</si>
  <si>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</si>
  <si>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</si>
  <si>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</si>
  <si>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</si>
  <si>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</si>
  <si>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</si>
  <si>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</si>
  <si>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</si>
  <si>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</si>
  <si>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</si>
  <si>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</si>
  <si>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</si>
  <si>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</si>
  <si>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</si>
  <si>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</si>
  <si>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</si>
  <si>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</si>
  <si>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</si>
  <si>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</si>
  <si>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</si>
  <si>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</si>
  <si>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</si>
  <si>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</si>
  <si>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</si>
  <si>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</si>
  <si>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</si>
  <si>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</si>
  <si>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</si>
  <si>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</si>
  <si>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</si>
  <si>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</si>
  <si>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</si>
  <si>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</si>
  <si>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</si>
  <si>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</si>
  <si>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</si>
  <si>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</si>
  <si>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</si>
  <si>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</si>
  <si>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</si>
  <si>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</si>
  <si>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</si>
  <si>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</si>
  <si>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</si>
  <si>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</si>
  <si>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</si>
  <si>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</si>
  <si>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</si>
  <si>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</si>
  <si>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</si>
  <si>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</si>
  <si>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</si>
  <si>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</si>
  <si>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</si>
  <si>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</si>
  <si>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</si>
  <si>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</si>
  <si>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</si>
  <si>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</si>
  <si>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</si>
  <si>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</si>
  <si>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</si>
  <si>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</si>
  <si>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</si>
  <si>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</si>
  <si>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</si>
  <si>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</si>
  <si>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</si>
  <si>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</si>
  <si>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</si>
  <si>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</si>
  <si>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</si>
  <si>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</si>
  <si>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</si>
  <si>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</si>
  <si>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</si>
  <si>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</si>
  <si>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</si>
  <si>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</si>
  <si>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</si>
  <si>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</si>
  <si>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</si>
  <si>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</si>
  <si>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</si>
  <si>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</si>
  <si>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</si>
  <si>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</si>
  <si>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</si>
  <si>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</si>
  <si>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</si>
  <si>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</si>
  <si>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</si>
  <si>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</si>
  <si>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</si>
  <si>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</si>
  <si>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</si>
  <si>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</si>
  <si>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</si>
  <si>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</si>
  <si>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</si>
  <si>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</si>
  <si>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</si>
  <si>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</si>
  <si>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</si>
  <si>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</si>
  <si>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</si>
  <si>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</si>
  <si>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</si>
  <si>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</si>
  <si>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</si>
  <si>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</si>
  <si>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</si>
  <si>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</si>
  <si>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</si>
  <si>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</si>
  <si>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</si>
  <si>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</si>
  <si>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</si>
  <si>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</si>
  <si>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</si>
  <si>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</si>
  <si>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</si>
  <si>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</si>
  <si>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</si>
  <si>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</si>
  <si>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</si>
  <si>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</si>
  <si>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</si>
  <si>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</si>
  <si>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</si>
  <si>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</si>
  <si>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</si>
  <si>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</si>
  <si>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</si>
  <si>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</si>
  <si>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</si>
  <si>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</si>
  <si>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</si>
  <si>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</si>
  <si>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</si>
  <si>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</si>
  <si>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</si>
  <si>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</si>
  <si>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</si>
  <si>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</si>
  <si>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</si>
  <si>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</si>
  <si>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</si>
  <si>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</si>
  <si>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</si>
  <si>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</si>
  <si>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</si>
  <si>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</si>
  <si>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</si>
  <si>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</si>
  <si>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</si>
  <si>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</si>
  <si>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</si>
  <si>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</si>
  <si>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</si>
  <si>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</si>
  <si>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</si>
  <si>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</si>
  <si>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</si>
  <si>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</si>
  <si>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</si>
  <si>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</si>
  <si>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</si>
  <si>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</si>
  <si>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</si>
  <si>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</si>
  <si>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</si>
  <si>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</si>
  <si>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</si>
  <si>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</si>
  <si>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</si>
  <si>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</si>
  <si>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</si>
  <si>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</si>
  <si>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</si>
  <si>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</si>
  <si>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</si>
  <si>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</si>
  <si>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</si>
  <si>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</si>
  <si>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</si>
  <si>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</si>
  <si>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</si>
  <si>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</si>
  <si>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</si>
  <si>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</si>
  <si>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</si>
  <si>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</si>
  <si>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</si>
  <si>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</si>
  <si>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</si>
  <si>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</si>
  <si>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</si>
  <si>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</si>
  <si>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</si>
  <si>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</si>
  <si>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</si>
  <si>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</si>
  <si>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</si>
  <si>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</si>
  <si>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</si>
  <si>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</si>
  <si>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</si>
  <si>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</si>
  <si>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</si>
  <si>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</si>
  <si>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</si>
  <si>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</si>
  <si>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</si>
  <si>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</si>
  <si>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</si>
  <si>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</si>
  <si>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</si>
  <si>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</si>
  <si>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</si>
  <si>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</si>
  <si>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</si>
  <si>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</si>
  <si>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</si>
  <si>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</si>
  <si>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</si>
  <si>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</si>
  <si>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</si>
  <si>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</si>
  <si>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</si>
  <si>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</si>
  <si>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</si>
  <si>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</si>
  <si>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</si>
  <si>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</si>
  <si>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</si>
  <si>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</si>
  <si>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</si>
  <si>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</si>
  <si>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</si>
  <si>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</si>
  <si>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</si>
  <si>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</si>
  <si>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</si>
  <si>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</si>
  <si>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</si>
  <si>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</si>
  <si>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</si>
  <si>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</si>
  <si>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</si>
  <si>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</si>
  <si>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</si>
  <si>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</si>
  <si>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</si>
  <si>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</si>
  <si>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</si>
  <si>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</si>
  <si>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</si>
  <si>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</si>
  <si>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</si>
  <si>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</si>
  <si>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</si>
  <si>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</si>
  <si>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</si>
  <si>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</si>
  <si>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</si>
  <si>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</si>
  <si>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</si>
  <si>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</si>
  <si>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</si>
  <si>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</si>
  <si>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</si>
  <si>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</si>
  <si>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</si>
  <si>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</si>
  <si>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</si>
  <si>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</si>
  <si>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</si>
  <si>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</si>
  <si>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</si>
  <si>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</si>
  <si>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</si>
  <si>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</si>
  <si>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</si>
  <si>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</si>
  <si>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</si>
  <si>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</si>
  <si>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</si>
  <si>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</si>
  <si>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</si>
  <si>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</si>
  <si>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</si>
  <si>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</si>
  <si>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</si>
  <si>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</si>
  <si>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</si>
  <si>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</si>
  <si>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</si>
  <si>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</si>
  <si>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</si>
  <si>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</si>
  <si>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</si>
  <si>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</si>
  <si>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</si>
  <si>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</si>
  <si>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</si>
  <si>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</si>
  <si>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</si>
  <si>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</si>
  <si>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</si>
  <si>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</si>
  <si>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</si>
  <si>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</si>
  <si>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</si>
  <si>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</si>
  <si>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</si>
  <si>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</si>
  <si>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</si>
  <si>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</si>
  <si>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</si>
  <si>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</si>
  <si>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</si>
  <si>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</si>
  <si>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</si>
  <si>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</si>
  <si>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</si>
  <si>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</si>
  <si>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</si>
  <si>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</si>
  <si>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</si>
  <si>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</si>
  <si>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</si>
  <si>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</si>
  <si>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</si>
  <si>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</si>
  <si>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</si>
  <si>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</si>
  <si>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</si>
  <si>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</si>
  <si>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</si>
  <si>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</si>
  <si>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</si>
  <si>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</si>
  <si>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</si>
  <si>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</si>
  <si>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</si>
  <si>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</si>
  <si>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</si>
  <si>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</si>
  <si>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</si>
  <si>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</si>
  <si>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</si>
  <si>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</si>
  <si>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</si>
  <si>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</si>
  <si>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</si>
  <si>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</si>
  <si>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</si>
  <si>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</si>
  <si>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</si>
  <si>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</si>
  <si>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</si>
  <si>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</si>
  <si>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</si>
  <si>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</si>
  <si>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</si>
  <si>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</si>
  <si>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</si>
  <si>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</si>
  <si>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</si>
  <si>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</si>
  <si>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</si>
  <si>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</si>
  <si>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</si>
  <si>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</si>
  <si>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</si>
  <si>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</si>
  <si>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</si>
  <si>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</si>
  <si>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</si>
  <si>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</si>
  <si>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</si>
  <si>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</si>
  <si>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</si>
  <si>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</si>
  <si>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</si>
  <si>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</si>
  <si>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</si>
  <si>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</si>
  <si>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</si>
  <si>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</si>
  <si>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</si>
  <si>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</si>
  <si>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</si>
  <si>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</si>
  <si>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</si>
  <si>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</si>
  <si>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</si>
  <si>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</si>
  <si>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</si>
  <si>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</si>
  <si>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</si>
  <si>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</si>
  <si>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</si>
  <si>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</si>
  <si>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</si>
  <si>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</si>
  <si>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</si>
  <si>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</si>
  <si>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</si>
  <si>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</si>
  <si>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</si>
  <si>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</si>
  <si>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</si>
  <si>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</si>
  <si>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</si>
  <si>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</si>
  <si>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</si>
  <si>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</si>
  <si>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</si>
  <si>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</si>
  <si>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</si>
  <si>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</si>
  <si>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</si>
  <si>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</si>
  <si>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</si>
  <si>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</si>
  <si>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</si>
  <si>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</si>
  <si>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</si>
  <si>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</si>
  <si>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</si>
  <si>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</si>
  <si>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</si>
  <si>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</si>
  <si>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</si>
  <si>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</si>
  <si>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</si>
  <si>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</si>
  <si>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</si>
  <si>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</si>
  <si>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</si>
  <si>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</si>
  <si>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</si>
  <si>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</si>
  <si>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</si>
  <si>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</si>
  <si>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</si>
  <si>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</si>
  <si>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</si>
  <si>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</si>
  <si>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</si>
  <si>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</si>
  <si>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</si>
  <si>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</si>
  <si>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</si>
  <si>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</si>
  <si>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</si>
  <si>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</si>
  <si>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</si>
  <si>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</si>
  <si>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</si>
  <si>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</si>
  <si>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</si>
  <si>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</si>
  <si>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</si>
  <si>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</si>
  <si>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</si>
  <si>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</si>
  <si>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</si>
  <si>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</si>
  <si>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</si>
  <si>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</si>
  <si>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</si>
  <si>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</si>
  <si>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</si>
  <si>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</si>
  <si>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</si>
  <si>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</si>
  <si>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</si>
  <si>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</si>
  <si>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</si>
  <si>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</si>
  <si>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</si>
  <si>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</si>
  <si>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</si>
  <si>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</si>
  <si>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</si>
  <si>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</si>
  <si>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</si>
  <si>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</si>
  <si>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</si>
  <si>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</si>
  <si>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</si>
  <si>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</si>
  <si>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</si>
  <si>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</si>
  <si>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</si>
  <si>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</si>
  <si>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</si>
  <si>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</si>
  <si>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</si>
  <si>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</si>
  <si>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</si>
  <si>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</si>
  <si>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</si>
  <si>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</si>
  <si>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</si>
  <si>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</si>
  <si>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</si>
  <si>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</si>
  <si>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</si>
  <si>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</si>
  <si>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</si>
  <si>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</si>
  <si>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</si>
  <si>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</si>
  <si>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</si>
  <si>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</si>
  <si>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</si>
  <si>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</si>
  <si>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</si>
  <si>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</si>
  <si>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</si>
  <si>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</si>
  <si>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</si>
  <si>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</si>
  <si>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</si>
  <si>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</si>
  <si>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</si>
  <si>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</si>
  <si>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</si>
  <si>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</si>
  <si>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</si>
  <si>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</si>
  <si>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</si>
  <si>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</si>
  <si>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</si>
  <si>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</si>
  <si>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</si>
  <si>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</si>
  <si>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</si>
  <si>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</si>
  <si>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</si>
  <si>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</si>
  <si>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</si>
  <si>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</si>
  <si>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</si>
  <si>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</si>
  <si>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</si>
  <si>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</si>
  <si>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</si>
  <si>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</si>
  <si>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</si>
  <si>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</si>
  <si>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</si>
  <si>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</si>
  <si>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</si>
  <si>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</si>
  <si>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</si>
  <si>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</si>
  <si>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</si>
  <si>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</si>
  <si>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</si>
  <si>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</si>
  <si>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</si>
  <si>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</si>
  <si>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</si>
  <si>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</si>
  <si>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</si>
  <si>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</si>
  <si>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</si>
  <si>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</si>
  <si>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</si>
  <si>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</si>
  <si>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</si>
  <si>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</si>
  <si>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</si>
  <si>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</si>
  <si>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</si>
  <si>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</si>
  <si>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</si>
  <si>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</si>
  <si>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</si>
  <si>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</si>
  <si>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</si>
  <si>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</si>
  <si>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</si>
  <si>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</si>
  <si>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</si>
  <si>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</si>
  <si>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</si>
  <si>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</si>
  <si>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</si>
  <si>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</si>
  <si>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</si>
  <si>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</si>
  <si>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</si>
  <si>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</si>
  <si>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</si>
  <si>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</si>
  <si>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</si>
  <si>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</si>
  <si>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</si>
  <si>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</si>
  <si>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</si>
  <si>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</si>
  <si>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</si>
  <si>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</si>
  <si>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</si>
  <si>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</si>
  <si>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</si>
  <si>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</si>
  <si>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</si>
  <si>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</si>
  <si>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</si>
  <si>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</si>
  <si>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</si>
  <si>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</si>
  <si>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</si>
  <si>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</si>
  <si>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</si>
  <si>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</si>
  <si>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</si>
  <si>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</si>
  <si>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</si>
  <si>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</si>
  <si>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</si>
  <si>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</si>
  <si>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</si>
  <si>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</si>
  <si>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</si>
  <si>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</si>
  <si>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</si>
  <si>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</si>
  <si>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</si>
  <si>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</si>
  <si>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</si>
  <si>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</si>
  <si>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</si>
  <si>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</si>
  <si>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</si>
  <si>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</si>
  <si>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</si>
  <si>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</si>
  <si>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</si>
  <si>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</si>
  <si>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</si>
  <si>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</si>
  <si>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</si>
  <si>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</si>
  <si>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</si>
  <si>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</si>
  <si>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</si>
  <si>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</si>
  <si>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</si>
  <si>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</si>
  <si>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</si>
  <si>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</si>
  <si>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</si>
  <si>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</si>
  <si>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</si>
  <si>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</si>
  <si>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</si>
  <si>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</si>
  <si>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</si>
  <si>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</si>
  <si>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</si>
  <si>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</si>
  <si>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</si>
  <si>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</si>
  <si>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</si>
  <si>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</si>
  <si>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</si>
  <si>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</si>
  <si>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</si>
  <si>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</si>
  <si>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</si>
  <si>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</si>
  <si>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</si>
  <si>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</si>
  <si>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</si>
  <si>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</si>
  <si>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</si>
  <si>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</si>
  <si>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</si>
  <si>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</si>
  <si>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</si>
  <si>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</si>
  <si>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</si>
  <si>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</si>
  <si>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</si>
  <si>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</si>
  <si>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</si>
  <si>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</si>
  <si>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</si>
  <si>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</si>
  <si>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</si>
  <si>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</si>
  <si>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</si>
  <si>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</si>
  <si>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</si>
  <si>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</si>
  <si>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</si>
  <si>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</si>
  <si>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</si>
  <si>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</si>
  <si>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</si>
  <si>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</si>
  <si>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</si>
  <si>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</si>
  <si>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</si>
  <si>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</si>
  <si>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</si>
  <si>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</si>
  <si>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</si>
  <si>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</si>
  <si>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</si>
  <si>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</si>
  <si>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</si>
  <si>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</si>
  <si>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</si>
  <si>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</si>
  <si>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</si>
  <si>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</si>
  <si>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</si>
  <si>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</si>
  <si>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</si>
  <si>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</si>
  <si>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</si>
  <si>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</si>
  <si>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</si>
  <si>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</si>
  <si>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</si>
  <si>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</si>
  <si>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</si>
  <si>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</si>
  <si>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</si>
  <si>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</si>
  <si>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</si>
  <si>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</si>
  <si>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</si>
  <si>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</si>
  <si>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</si>
  <si>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</si>
  <si>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</si>
  <si>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</si>
  <si>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</si>
  <si>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</si>
  <si>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</si>
  <si>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</si>
  <si>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</si>
  <si>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</si>
  <si>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</si>
  <si>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</si>
  <si>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</si>
  <si>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</si>
  <si>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</si>
  <si>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</si>
  <si>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</si>
  <si>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</si>
  <si>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</si>
  <si>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</si>
  <si>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</si>
  <si>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</si>
  <si>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</si>
  <si>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</si>
  <si>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</si>
  <si>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</si>
  <si>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</si>
  <si>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</si>
  <si>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</si>
  <si>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</si>
  <si>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</si>
  <si>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</si>
  <si>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</si>
  <si>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</si>
  <si>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</si>
  <si>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</si>
  <si>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</si>
  <si>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</si>
  <si>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</si>
  <si>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</si>
  <si>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</si>
  <si>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</si>
  <si>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</si>
  <si>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</si>
  <si>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</si>
  <si>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</si>
  <si>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</si>
  <si>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</si>
  <si>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</si>
  <si>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</si>
  <si>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</si>
  <si>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</si>
  <si>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</si>
  <si>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</si>
  <si>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</si>
  <si>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</si>
  <si>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</si>
  <si>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</si>
  <si>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</si>
  <si>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</si>
  <si>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</si>
  <si>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</si>
  <si>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</si>
  <si>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</si>
  <si>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</si>
  <si>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</si>
  <si>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</si>
  <si>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</si>
  <si>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</si>
  <si>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</si>
  <si>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</si>
  <si>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</si>
  <si>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</si>
  <si>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</si>
  <si>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</si>
  <si>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</si>
  <si>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</si>
  <si>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</si>
  <si>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</si>
  <si>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</si>
  <si>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</si>
  <si>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</si>
  <si>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</si>
  <si>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</si>
  <si>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</si>
  <si>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</si>
  <si>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</si>
  <si>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</si>
  <si>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</si>
  <si>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</si>
  <si>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</si>
  <si>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</si>
  <si>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</si>
  <si>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</si>
  <si>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</si>
  <si>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</si>
  <si>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</si>
  <si>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</si>
  <si>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</si>
  <si>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</si>
  <si>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</si>
  <si>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</si>
  <si>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</si>
  <si>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</si>
  <si>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</si>
  <si>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</si>
  <si>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</si>
  <si>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</si>
  <si>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</si>
  <si>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</si>
  <si>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</si>
  <si>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</si>
  <si>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</si>
  <si>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</si>
  <si>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</si>
  <si>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</si>
  <si>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</si>
  <si>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</si>
  <si>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</si>
  <si>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</si>
  <si>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</si>
  <si>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</si>
  <si>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</si>
  <si>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</si>
  <si>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</si>
  <si>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</si>
  <si>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</si>
  <si>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</si>
  <si>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</si>
  <si>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</si>
  <si>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</si>
  <si>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</si>
  <si>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</si>
  <si>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</si>
  <si>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</si>
  <si>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</si>
  <si>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</si>
  <si>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</si>
  <si>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</si>
  <si>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</si>
  <si>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</si>
  <si>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</si>
  <si>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</si>
  <si>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</si>
  <si>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</si>
  <si>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</si>
  <si>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</si>
  <si>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</si>
  <si>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</si>
  <si>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</si>
  <si>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</si>
  <si>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</si>
  <si>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</si>
  <si>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</si>
  <si>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</si>
  <si>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</si>
  <si>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</si>
  <si>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</si>
  <si>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</si>
  <si>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</si>
  <si>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</si>
  <si>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</si>
  <si>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</si>
  <si>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</si>
  <si>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</si>
  <si>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</si>
  <si>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</si>
  <si>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</si>
  <si>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</si>
  <si>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</si>
  <si>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</si>
  <si>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</si>
  <si>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</si>
  <si>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</si>
  <si>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</si>
  <si>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</si>
  <si>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</si>
  <si>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</si>
  <si>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</si>
  <si>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</si>
  <si>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</si>
  <si>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</si>
  <si>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</si>
  <si>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</si>
  <si>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</si>
  <si>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</si>
  <si>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</si>
  <si>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</si>
  <si>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</si>
  <si>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</si>
  <si>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</si>
  <si>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</si>
  <si>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</si>
  <si>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</si>
  <si>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</si>
  <si>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</si>
  <si>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</si>
  <si>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</si>
  <si>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</si>
  <si>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</si>
  <si>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</si>
  <si>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</si>
  <si>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</si>
  <si>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</si>
  <si>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</si>
  <si>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</si>
  <si>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</si>
  <si>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</si>
  <si>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</si>
  <si>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</si>
  <si>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</si>
  <si>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</si>
  <si>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</si>
  <si>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</si>
  <si>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</si>
  <si>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</si>
  <si>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</si>
  <si>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</si>
  <si>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</si>
  <si>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</si>
  <si>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</si>
  <si>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</si>
  <si>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</si>
  <si>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</si>
  <si>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</si>
  <si>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</si>
  <si>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</si>
  <si>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</si>
  <si>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</si>
  <si>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</si>
  <si>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</si>
  <si>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</si>
  <si>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</si>
  <si>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</si>
  <si>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</si>
  <si>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</si>
  <si>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</si>
  <si>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</si>
  <si>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</si>
  <si>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</si>
  <si>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</si>
  <si>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</si>
  <si>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</si>
  <si>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</si>
  <si>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</si>
  <si>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</si>
  <si>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</si>
  <si>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</si>
  <si>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</si>
  <si>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</si>
  <si>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</si>
  <si>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</si>
  <si>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</si>
  <si>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</si>
  <si>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</si>
  <si>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</si>
  <si>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</si>
  <si>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</si>
  <si>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</si>
  <si>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</si>
  <si>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</si>
  <si>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</si>
  <si>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</si>
  <si>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</si>
  <si>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</si>
  <si>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</si>
  <si>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</si>
  <si>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</si>
  <si>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</si>
  <si>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</si>
  <si>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</si>
  <si>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</si>
  <si>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</si>
  <si>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</si>
  <si>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</si>
  <si>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</si>
  <si>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</si>
  <si>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</si>
  <si>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</si>
  <si>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</si>
  <si>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</si>
  <si>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</si>
  <si>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</si>
  <si>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</si>
  <si>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</si>
  <si>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</si>
  <si>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</si>
  <si>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</si>
  <si>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</si>
  <si>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</si>
  <si>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</si>
  <si>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</si>
  <si>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</si>
  <si>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</si>
  <si>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</si>
  <si>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</si>
  <si>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</si>
  <si>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</si>
  <si>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</si>
  <si>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</si>
  <si>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</si>
  <si>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</si>
  <si>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</si>
  <si>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</si>
  <si>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</si>
  <si>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</si>
  <si>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</si>
  <si>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</si>
  <si>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</si>
  <si>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</si>
  <si>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</si>
  <si>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</si>
  <si>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</si>
  <si>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</si>
  <si>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</si>
  <si>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</si>
  <si>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</si>
  <si>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</si>
  <si>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</si>
  <si>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</si>
  <si>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</si>
  <si>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</si>
  <si>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</si>
  <si>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</si>
  <si>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</si>
  <si>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</si>
  <si>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</si>
  <si>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</si>
  <si>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</si>
  <si>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</si>
  <si>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</si>
  <si>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</si>
  <si>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</si>
  <si>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</si>
  <si>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</si>
  <si>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</si>
  <si>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</si>
  <si>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</si>
  <si>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</si>
  <si>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</si>
  <si>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</si>
  <si>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</si>
  <si>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</si>
  <si>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</si>
  <si>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</si>
  <si>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</si>
  <si>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</si>
  <si>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</si>
  <si>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</si>
  <si>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</si>
  <si>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</si>
  <si>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</si>
  <si>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</si>
  <si>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</si>
  <si>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</si>
  <si>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</si>
  <si>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</si>
  <si>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</si>
  <si>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</si>
  <si>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</si>
  <si>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</si>
  <si>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</si>
  <si>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</si>
  <si>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</si>
  <si>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</si>
  <si>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</si>
  <si>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</si>
  <si>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</si>
  <si>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</si>
  <si>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</si>
  <si>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</si>
  <si>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</si>
  <si>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</si>
  <si>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</si>
  <si>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</si>
  <si>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</si>
  <si>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</si>
  <si>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</si>
  <si>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</si>
  <si>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</si>
  <si>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</si>
  <si>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</si>
  <si>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</si>
  <si>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</si>
  <si>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</si>
  <si>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</si>
  <si>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</si>
  <si>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</si>
  <si>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</si>
  <si>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</si>
  <si>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</si>
  <si>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</si>
  <si>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</si>
  <si>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</si>
  <si>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</si>
  <si>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</si>
  <si>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</si>
  <si>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</si>
  <si>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</si>
  <si>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</si>
  <si>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</si>
  <si>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</si>
  <si>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</si>
  <si>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</si>
  <si>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</si>
  <si>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</si>
  <si>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</si>
  <si>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</si>
  <si>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</si>
  <si>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</si>
  <si>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</si>
  <si>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</si>
  <si>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</si>
  <si>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</si>
  <si>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</si>
  <si>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</si>
  <si>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</si>
  <si>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</si>
  <si>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</si>
  <si>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</si>
  <si>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</si>
  <si>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</si>
  <si>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</si>
  <si>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</si>
  <si>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</si>
  <si>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</si>
  <si>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</si>
  <si>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</si>
  <si>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</si>
  <si>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</si>
  <si>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</si>
  <si>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</si>
  <si>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</si>
  <si>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</si>
  <si>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</si>
  <si>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</si>
  <si>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</si>
  <si>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</si>
  <si>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</si>
  <si>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</si>
  <si>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</si>
  <si>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</si>
  <si>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</si>
  <si>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</si>
  <si>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</si>
  <si>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</si>
  <si>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</si>
  <si>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</si>
  <si>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</si>
  <si>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</si>
  <si>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</si>
  <si>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</si>
  <si>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</si>
  <si>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</si>
  <si>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</si>
  <si>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</si>
  <si>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</si>
  <si>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</si>
  <si>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</si>
  <si>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</si>
  <si>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</si>
  <si>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</si>
  <si>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</si>
  <si>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</si>
  <si>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</si>
  <si>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</si>
  <si>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</si>
  <si>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</si>
  <si>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</si>
  <si>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</si>
  <si>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</si>
  <si>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</si>
  <si>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</si>
  <si>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</si>
  <si>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</si>
  <si>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</si>
  <si>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</si>
  <si>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</si>
  <si>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</si>
  <si>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</si>
  <si>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</si>
  <si>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</si>
  <si>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</si>
  <si>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</si>
  <si>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</si>
  <si>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</si>
  <si>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</si>
  <si>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</si>
  <si>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</si>
  <si>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</si>
  <si>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</si>
  <si>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</si>
  <si>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</si>
  <si>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</si>
  <si>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</si>
  <si>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</si>
  <si>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</si>
  <si>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</si>
  <si>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</si>
  <si>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</si>
  <si>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</si>
  <si>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</si>
  <si>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</si>
  <si>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</si>
  <si>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</si>
  <si>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</si>
  <si>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</si>
  <si>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</si>
  <si>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</si>
  <si>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</si>
  <si>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</si>
  <si>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</si>
  <si>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</si>
  <si>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</si>
  <si>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</si>
  <si>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</si>
  <si>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</si>
  <si>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</si>
  <si>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</si>
  <si>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</si>
  <si>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</si>
  <si>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</si>
  <si>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</si>
  <si>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</si>
  <si>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</si>
  <si>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</si>
  <si>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</si>
  <si>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</si>
  <si>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</si>
  <si>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</si>
  <si>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</si>
  <si>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</si>
  <si>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</si>
  <si>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</si>
  <si>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</si>
  <si>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</si>
  <si>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</si>
  <si>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</si>
  <si>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</si>
  <si>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</si>
  <si>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</si>
  <si>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</si>
  <si>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</si>
  <si>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</si>
  <si>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</si>
  <si>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</si>
  <si>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</si>
  <si>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</si>
  <si>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</si>
  <si>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</si>
  <si>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</si>
  <si>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</si>
  <si>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</si>
  <si>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</si>
  <si>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</si>
  <si>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</si>
  <si>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</si>
  <si>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</si>
  <si>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</si>
  <si>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</si>
  <si>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</si>
  <si>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</si>
  <si>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</si>
  <si>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</si>
  <si>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</si>
  <si>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</si>
  <si>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</si>
  <si>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</si>
  <si>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</si>
  <si>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</si>
  <si>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</si>
  <si>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</si>
  <si>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</si>
  <si>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</si>
  <si>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</si>
  <si>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</si>
  <si>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</si>
  <si>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</si>
  <si>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</si>
  <si>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</si>
  <si>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</si>
  <si>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</si>
  <si>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</si>
  <si>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</si>
  <si>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</si>
  <si>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</si>
  <si>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</si>
  <si>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</si>
  <si>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</si>
  <si>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</si>
  <si>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</si>
  <si>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</si>
  <si>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</si>
  <si>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</si>
  <si>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</si>
  <si>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</si>
  <si>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</si>
  <si>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</si>
  <si>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</si>
  <si>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</si>
  <si>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</si>
  <si>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</si>
  <si>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</si>
  <si>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</si>
  <si>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</si>
  <si>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</si>
  <si>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</si>
  <si>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</si>
  <si>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</si>
  <si>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</si>
  <si>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</si>
  <si>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</si>
  <si>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</si>
  <si>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</si>
  <si>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</si>
  <si>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</si>
  <si>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</si>
  <si>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</si>
  <si>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</si>
  <si>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</si>
  <si>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</si>
  <si>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</si>
  <si>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</si>
  <si>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</si>
  <si>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</si>
  <si>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</si>
  <si>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</si>
  <si>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</si>
  <si>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</si>
  <si>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</si>
  <si>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</si>
  <si>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</si>
  <si>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</si>
  <si>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</si>
  <si>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</si>
  <si>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</si>
  <si>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</si>
  <si>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</si>
  <si>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</si>
  <si>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</si>
  <si>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</si>
  <si>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</si>
  <si>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</si>
  <si>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</si>
  <si>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</si>
  <si>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</si>
  <si>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</si>
  <si>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</si>
  <si>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</si>
  <si>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</si>
  <si>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</si>
  <si>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</si>
  <si>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</si>
  <si>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</si>
  <si>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</si>
  <si>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</si>
  <si>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</si>
  <si>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</si>
  <si>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</si>
  <si>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</si>
  <si>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</si>
  <si>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</si>
  <si>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</si>
  <si>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</si>
  <si>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</si>
  <si>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</si>
  <si>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</si>
  <si>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</si>
  <si>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</si>
  <si>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</si>
  <si>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</si>
  <si>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</si>
  <si>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</si>
  <si>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</si>
  <si>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</si>
  <si>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</si>
  <si>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</si>
  <si>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</si>
  <si>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</si>
  <si>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</si>
  <si>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</si>
  <si>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</si>
  <si>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</si>
  <si>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</si>
  <si>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</si>
  <si>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</si>
  <si>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</si>
  <si>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</si>
  <si>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</si>
  <si>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</si>
  <si>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</si>
  <si>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</si>
  <si>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</si>
  <si>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</si>
  <si>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</si>
  <si>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</si>
  <si>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</si>
  <si>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</si>
  <si>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</si>
  <si>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</si>
  <si>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</si>
  <si>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</si>
  <si>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</si>
  <si>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</si>
  <si>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</si>
  <si>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</si>
  <si>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</si>
  <si>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</si>
  <si>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</si>
  <si>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</si>
  <si>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</si>
  <si>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</si>
  <si>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</si>
  <si>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</si>
  <si>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</si>
  <si>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</si>
  <si>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</si>
  <si>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</si>
  <si>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</si>
  <si>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</si>
  <si>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</si>
  <si>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</si>
  <si>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</si>
  <si>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</si>
  <si>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</si>
  <si>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</si>
  <si>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</si>
  <si>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</si>
  <si>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</si>
  <si>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</si>
  <si>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</si>
  <si>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</si>
  <si>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</si>
  <si>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</si>
  <si>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</si>
  <si>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</si>
  <si>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</si>
  <si>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</si>
  <si>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</si>
  <si>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</si>
  <si>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</si>
  <si>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</si>
  <si>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</si>
  <si>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</si>
  <si>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</si>
  <si>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</si>
  <si>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</si>
  <si>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</si>
  <si>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</si>
  <si>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</si>
  <si>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</si>
  <si>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</si>
  <si>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</si>
  <si>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</si>
  <si>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</si>
  <si>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</si>
  <si>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</si>
  <si>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</si>
  <si>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</si>
  <si>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</si>
  <si>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</si>
  <si>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</si>
  <si>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</si>
  <si>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</si>
  <si>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</si>
  <si>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</si>
  <si>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</si>
  <si>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</si>
  <si>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</si>
  <si>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</si>
  <si>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</si>
  <si>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</si>
  <si>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</si>
  <si>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</si>
  <si>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</si>
  <si>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</si>
  <si>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</si>
  <si>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</si>
  <si>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</si>
  <si>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</si>
  <si>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</si>
  <si>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</si>
  <si>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</si>
  <si>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</si>
  <si>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</si>
  <si>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</si>
  <si>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</si>
  <si>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</si>
  <si>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</si>
  <si>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</si>
  <si>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</si>
  <si>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</si>
  <si>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</si>
  <si>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</si>
  <si>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</si>
  <si>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</si>
  <si>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</si>
  <si>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</si>
  <si>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</si>
  <si>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</si>
  <si>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</si>
  <si>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</si>
  <si>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</si>
  <si>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</si>
  <si>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</si>
  <si>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</si>
  <si>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</si>
  <si>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</si>
  <si>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</si>
  <si>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</si>
  <si>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</si>
  <si>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</si>
  <si>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</si>
  <si>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</si>
  <si>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</si>
  <si>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</si>
  <si>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</si>
  <si>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</si>
  <si>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</si>
  <si>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</si>
  <si>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</si>
  <si>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</si>
  <si>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</si>
  <si>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</si>
  <si>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</si>
  <si>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</si>
  <si>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</si>
  <si>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</si>
  <si>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</si>
  <si>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</si>
  <si>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</si>
  <si>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</si>
  <si>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</si>
  <si>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</si>
  <si>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</si>
  <si>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</si>
  <si>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</si>
  <si>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</si>
  <si>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</si>
  <si>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</si>
  <si>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</si>
  <si>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</si>
  <si>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</si>
  <si>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</si>
  <si>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</si>
  <si>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</si>
  <si>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</si>
  <si>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</si>
  <si>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</si>
  <si>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</si>
  <si>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</si>
  <si>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</si>
  <si>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</si>
  <si>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</si>
  <si>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</si>
  <si>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</si>
  <si>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</si>
  <si>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</si>
  <si>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</si>
  <si>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</si>
  <si>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</si>
  <si>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</si>
  <si>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</si>
  <si>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</si>
  <si>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</si>
  <si>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</si>
  <si>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</si>
  <si>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</si>
  <si>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</si>
  <si>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</si>
  <si>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</si>
  <si>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</si>
  <si>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</si>
  <si>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</si>
  <si>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</si>
  <si>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</si>
  <si>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</si>
  <si>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</si>
  <si>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</si>
  <si>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</si>
  <si>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</si>
  <si>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</si>
  <si>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</si>
  <si>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</si>
  <si>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</si>
  <si>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</si>
  <si>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</si>
  <si>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</si>
  <si>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</si>
  <si>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</si>
  <si>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</si>
  <si>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</si>
  <si>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</si>
  <si>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</si>
  <si>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</si>
  <si>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</si>
  <si>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</si>
  <si>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</si>
  <si>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</si>
  <si>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</si>
  <si>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</si>
  <si>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</si>
  <si>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</si>
  <si>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</si>
  <si>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</si>
  <si>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</si>
  <si>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</si>
  <si>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</si>
  <si>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</si>
  <si>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</si>
  <si>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</si>
  <si>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</si>
  <si>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</si>
  <si>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</si>
  <si>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</si>
  <si>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</si>
  <si>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</si>
  <si>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</si>
  <si>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</si>
  <si>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</si>
  <si>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</si>
  <si>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</si>
  <si>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</si>
  <si>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</si>
  <si>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</si>
  <si>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</si>
  <si>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</si>
  <si>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</si>
  <si>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</si>
  <si>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</si>
  <si>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</si>
  <si>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</si>
  <si>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</si>
  <si>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</si>
  <si>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</si>
  <si>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</si>
  <si>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</si>
  <si>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</si>
  <si>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</si>
  <si>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</si>
  <si>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</si>
  <si>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</si>
  <si>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</si>
  <si>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</si>
  <si>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</si>
  <si>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</si>
  <si>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</si>
  <si>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</si>
  <si>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</si>
  <si>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</si>
  <si>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</si>
  <si>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</si>
  <si>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</si>
  <si>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</si>
  <si>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</si>
  <si>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</si>
  <si>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</si>
  <si>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</si>
  <si>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</si>
  <si>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</si>
  <si>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</si>
  <si>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</si>
  <si>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</si>
  <si>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</si>
  <si>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</si>
  <si>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</si>
  <si>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</si>
  <si>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</si>
  <si>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</si>
  <si>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</si>
  <si>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</si>
  <si>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</si>
  <si>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</si>
  <si>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</si>
  <si>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</si>
  <si>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</si>
  <si>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</si>
  <si>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</si>
  <si>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</si>
  <si>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</si>
  <si>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</si>
  <si>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</si>
  <si>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</si>
  <si>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</si>
  <si>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</si>
  <si>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</si>
  <si>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</si>
  <si>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</si>
  <si>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</si>
  <si>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</si>
  <si>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</si>
  <si>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</si>
  <si>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</si>
  <si>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</si>
  <si>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</si>
  <si>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</si>
  <si>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</si>
  <si>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</si>
  <si>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</si>
  <si>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</si>
  <si>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</si>
  <si>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</si>
  <si>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</si>
  <si>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</si>
  <si>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</si>
  <si>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</si>
  <si>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</si>
  <si>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</si>
  <si>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</si>
  <si>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</si>
  <si>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</si>
  <si>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</si>
  <si>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</si>
  <si>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</si>
  <si>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</si>
  <si>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</si>
  <si>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</si>
  <si>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</si>
  <si>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</si>
  <si>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</si>
  <si>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</si>
  <si>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</si>
  <si>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</si>
  <si>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</si>
  <si>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</si>
  <si>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</si>
  <si>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</si>
  <si>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</si>
  <si>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</si>
  <si>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</si>
  <si>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</si>
  <si>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</si>
  <si>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</si>
  <si>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</si>
  <si>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</si>
  <si>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</si>
  <si>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</si>
  <si>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</si>
  <si>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</si>
  <si>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</si>
  <si>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</si>
  <si>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</si>
  <si>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</si>
  <si>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</si>
  <si>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</si>
  <si>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</si>
  <si>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</si>
  <si>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</si>
  <si>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</si>
  <si>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</si>
  <si>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</si>
  <si>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</si>
  <si>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</si>
  <si>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</si>
  <si>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</si>
  <si>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</si>
  <si>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</si>
  <si>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</si>
  <si>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</si>
  <si>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</si>
  <si>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</si>
  <si>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</si>
  <si>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</si>
  <si>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</si>
  <si>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</si>
  <si>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</si>
  <si>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</si>
  <si>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</si>
  <si>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</si>
  <si>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</si>
  <si>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</si>
  <si>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</si>
  <si>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</si>
  <si>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</si>
  <si>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</si>
  <si>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</si>
  <si>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</si>
  <si>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</si>
  <si>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</si>
  <si>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</si>
  <si>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</si>
  <si>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</si>
  <si>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</si>
  <si>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</si>
  <si>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</si>
  <si>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</si>
  <si>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</si>
  <si>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</si>
  <si>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</si>
  <si>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</si>
  <si>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</si>
  <si>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</si>
  <si>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</si>
  <si>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</si>
  <si>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</si>
  <si>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</si>
  <si>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</si>
  <si>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</si>
  <si>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</si>
  <si>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</si>
  <si>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</si>
  <si>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</si>
  <si>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</si>
  <si>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</si>
  <si>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</si>
  <si>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</si>
  <si>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</si>
  <si>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</si>
  <si>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</si>
  <si>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</si>
  <si>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</si>
  <si>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</si>
  <si>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</si>
  <si>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</si>
  <si>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</si>
  <si>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</si>
  <si>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</si>
  <si>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</si>
  <si>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</si>
  <si>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</si>
  <si>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</si>
  <si>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</si>
  <si>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</si>
  <si>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</si>
  <si>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</si>
  <si>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</si>
  <si>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</si>
  <si>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</si>
  <si>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</si>
  <si>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</si>
  <si>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</si>
  <si>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</si>
  <si>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</si>
  <si>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</si>
  <si>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</si>
  <si>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</si>
  <si>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</si>
  <si>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</si>
  <si>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</si>
  <si>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</si>
  <si>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</si>
  <si>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</si>
  <si>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</si>
  <si>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</si>
  <si>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</si>
  <si>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</si>
  <si>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</si>
  <si>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</si>
  <si>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</si>
  <si>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</si>
  <si>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</si>
  <si>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</si>
  <si>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</si>
  <si>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</si>
  <si>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</si>
  <si>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</si>
  <si>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</si>
  <si>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</si>
  <si>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</si>
  <si>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</si>
  <si>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</si>
  <si>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</si>
  <si>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</si>
  <si>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</si>
  <si>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</si>
  <si>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</si>
  <si>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</si>
  <si>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</si>
  <si>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</si>
  <si>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</si>
  <si>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</si>
  <si>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</si>
  <si>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</si>
  <si>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</si>
  <si>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</si>
  <si>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</si>
  <si>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</si>
  <si>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</si>
  <si>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</si>
  <si>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</si>
  <si>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</si>
  <si>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</si>
  <si>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</si>
  <si>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</si>
  <si>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</si>
  <si>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</si>
  <si>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</si>
  <si>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</si>
  <si>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</si>
  <si>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</si>
  <si>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</si>
  <si>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</si>
  <si>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</si>
  <si>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</si>
  <si>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</si>
  <si>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</si>
  <si>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</si>
  <si>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</si>
  <si>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</si>
  <si>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</si>
  <si>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</si>
  <si>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</si>
  <si>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</si>
  <si>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</si>
  <si>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</si>
  <si>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</si>
  <si>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</si>
  <si>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</si>
  <si>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</si>
  <si>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</si>
  <si>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</si>
  <si>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</si>
  <si>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</si>
  <si>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</si>
  <si>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</si>
  <si>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</si>
  <si>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</si>
  <si>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</si>
  <si>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</si>
  <si>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</si>
  <si>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</si>
  <si>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</si>
  <si>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</si>
  <si>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</si>
  <si>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</si>
  <si>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</si>
  <si>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</si>
  <si>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</si>
  <si>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</si>
  <si>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</si>
  <si>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</si>
  <si>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</si>
  <si>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</si>
  <si>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</si>
  <si>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</si>
  <si>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</si>
  <si>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</si>
  <si>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</si>
  <si>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</si>
  <si>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</si>
  <si>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</si>
  <si>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</si>
  <si>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</si>
  <si>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</si>
  <si>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</si>
  <si>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</si>
  <si>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</si>
  <si>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</si>
  <si>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</si>
  <si>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</si>
  <si>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</si>
  <si>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</si>
  <si>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</si>
  <si>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</si>
  <si>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</si>
  <si>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</si>
  <si>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</si>
  <si>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</si>
  <si>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</si>
  <si>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</si>
  <si>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</si>
  <si>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</si>
  <si>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</si>
  <si>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</si>
  <si>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</si>
  <si>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</si>
  <si>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</si>
  <si>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</si>
  <si>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</si>
  <si>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</si>
  <si>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</si>
  <si>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</si>
  <si>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</si>
  <si>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</si>
  <si>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</si>
  <si>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</si>
  <si>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</si>
  <si>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</si>
  <si>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</si>
  <si>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</si>
  <si>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</si>
  <si>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</si>
  <si>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</si>
  <si>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</si>
  <si>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</si>
  <si>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</si>
  <si>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</si>
  <si>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</si>
  <si>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</si>
  <si>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</si>
  <si>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</si>
  <si>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</si>
  <si>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</si>
  <si>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</si>
  <si>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</si>
  <si>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</si>
  <si>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</si>
  <si>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</si>
  <si>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</si>
  <si>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</si>
  <si>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</si>
  <si>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</si>
  <si>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</si>
  <si>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</si>
  <si>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</si>
  <si>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</si>
  <si>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</si>
  <si>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</si>
  <si>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</si>
  <si>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</si>
  <si>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</si>
  <si>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</si>
  <si>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</si>
  <si>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</si>
  <si>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</si>
  <si>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</si>
  <si>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</si>
  <si>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</si>
  <si>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</si>
  <si>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</si>
  <si>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</si>
  <si>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</si>
  <si>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</si>
  <si>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</si>
  <si>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</si>
  <si>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</si>
  <si>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</si>
  <si>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</si>
  <si>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</si>
  <si>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</si>
  <si>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</si>
  <si>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</si>
  <si>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</si>
  <si>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</si>
  <si>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</si>
  <si>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</si>
  <si>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</si>
  <si>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</si>
  <si>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</si>
  <si>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</si>
  <si>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</si>
  <si>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</si>
  <si>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</si>
  <si>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</si>
  <si>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</si>
  <si>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</si>
  <si>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</si>
  <si>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</si>
  <si>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</si>
  <si>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</si>
  <si>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</si>
  <si>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</si>
  <si>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</si>
  <si>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</si>
  <si>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</si>
  <si>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</si>
  <si>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</si>
  <si>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</si>
  <si>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</si>
  <si>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</si>
  <si>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</si>
  <si>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</si>
  <si>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</si>
  <si>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</si>
  <si>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</si>
  <si>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</si>
  <si>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</si>
  <si>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</si>
  <si>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</si>
  <si>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</si>
  <si>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</si>
  <si>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</si>
  <si>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</si>
  <si>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</si>
  <si>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</si>
  <si>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</si>
  <si>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</si>
  <si>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</si>
  <si>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</si>
  <si>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</si>
  <si>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</si>
  <si>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</si>
  <si>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</si>
  <si>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</si>
  <si>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</si>
  <si>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</si>
  <si>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</si>
  <si>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</si>
  <si>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</si>
  <si>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</si>
  <si>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</si>
  <si>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</si>
  <si>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</si>
  <si>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</si>
  <si>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</si>
  <si>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</si>
  <si>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</si>
  <si>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</si>
  <si>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</si>
  <si>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</si>
  <si>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</si>
  <si>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</si>
  <si>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</si>
  <si>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</si>
  <si>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</si>
  <si>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</si>
  <si>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</si>
  <si>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</si>
  <si>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</si>
  <si>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</si>
  <si>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</si>
  <si>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</si>
  <si>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</si>
  <si>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</si>
  <si>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</si>
  <si>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</si>
  <si>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</si>
  <si>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</si>
  <si>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</si>
  <si>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</si>
  <si>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</si>
  <si>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</si>
  <si>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</si>
  <si>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</si>
  <si>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</si>
  <si>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</si>
  <si>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</si>
  <si>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</si>
  <si>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</si>
  <si>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</si>
  <si>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</si>
  <si>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</si>
  <si>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</si>
  <si>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</si>
  <si>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</si>
  <si>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</si>
  <si>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</si>
  <si>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</si>
  <si>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</si>
  <si>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</si>
  <si>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</si>
  <si>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</si>
  <si>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</si>
  <si>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</si>
  <si>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</si>
  <si>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</si>
  <si>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</si>
  <si>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</si>
  <si>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</si>
  <si>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</si>
  <si>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</si>
  <si>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</si>
  <si>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</si>
  <si>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</si>
  <si>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</si>
  <si>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</si>
  <si>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</si>
  <si>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</si>
  <si>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</si>
  <si>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</si>
  <si>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</si>
  <si>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</si>
  <si>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</si>
  <si>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</si>
  <si>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</si>
  <si>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</si>
  <si>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</si>
  <si>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</si>
  <si>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</si>
  <si>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</si>
  <si>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</si>
  <si>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</si>
  <si>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</si>
  <si>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</si>
  <si>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</si>
  <si>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</si>
  <si>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</si>
  <si>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</si>
  <si>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</si>
  <si>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</si>
  <si>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</si>
  <si>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</si>
  <si>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</si>
  <si>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</si>
  <si>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</si>
  <si>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</si>
  <si>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</si>
  <si>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</si>
  <si>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</si>
  <si>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</si>
  <si>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</si>
  <si>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</si>
  <si>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</si>
  <si>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</si>
  <si>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</si>
  <si>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</si>
  <si>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</si>
  <si>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</si>
  <si>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</si>
  <si>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</si>
  <si>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</si>
  <si>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</si>
  <si>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</si>
  <si>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</si>
  <si>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</si>
  <si>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</si>
  <si>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</si>
  <si>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</si>
  <si>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</si>
  <si>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</si>
  <si>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</si>
  <si>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</si>
  <si>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</si>
  <si>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</si>
  <si>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</si>
  <si>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</si>
  <si>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</si>
  <si>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</si>
  <si>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</si>
  <si>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</si>
  <si>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</si>
  <si>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</si>
  <si>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</si>
  <si>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</si>
  <si>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</si>
  <si>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</si>
  <si>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</si>
  <si>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</si>
  <si>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</si>
  <si>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</si>
  <si>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</si>
  <si>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</si>
  <si>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</si>
  <si>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</si>
  <si>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</si>
  <si>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</si>
  <si>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</si>
  <si>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</si>
  <si>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</si>
  <si>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</si>
  <si>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</si>
  <si>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</si>
  <si>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</si>
  <si>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</si>
  <si>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</si>
  <si>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</si>
  <si>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</si>
  <si>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</si>
  <si>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</si>
  <si>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</si>
  <si>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</si>
  <si>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</si>
  <si>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</si>
  <si>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</si>
  <si>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</si>
  <si>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</si>
  <si>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</si>
  <si>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</si>
  <si>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</si>
  <si>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</si>
  <si>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</si>
  <si>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</si>
  <si>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</si>
  <si>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</si>
  <si>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</si>
  <si>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</si>
  <si>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</si>
  <si>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</si>
  <si>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</si>
  <si>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</si>
  <si>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</si>
  <si>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</si>
  <si>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</si>
  <si>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</si>
  <si>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</si>
  <si>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</si>
  <si>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</si>
  <si>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</si>
  <si>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</si>
  <si>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</si>
  <si>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</si>
  <si>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</si>
  <si>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</si>
  <si>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</si>
  <si>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</si>
  <si>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</si>
  <si>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</si>
  <si>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</si>
  <si>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</si>
  <si>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</si>
  <si>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</si>
  <si>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</si>
  <si>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</si>
  <si>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</si>
  <si>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</si>
  <si>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</si>
  <si>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</si>
  <si>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</si>
  <si>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</si>
  <si>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</si>
  <si>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</si>
  <si>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</si>
  <si>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</si>
  <si>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</si>
  <si>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</si>
  <si>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</si>
  <si>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</si>
  <si>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</si>
  <si>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</si>
  <si>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</si>
  <si>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</si>
  <si>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</si>
  <si>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</si>
  <si>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</si>
  <si>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</si>
  <si>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</si>
  <si>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</si>
  <si>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</si>
  <si>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</si>
  <si>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</si>
  <si>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</si>
  <si>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</si>
  <si>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</si>
  <si>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</si>
  <si>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</si>
  <si>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</si>
  <si>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</si>
  <si>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</si>
  <si>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</si>
  <si>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</si>
  <si>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</si>
  <si>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</si>
  <si>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</si>
  <si>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</si>
  <si>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</si>
  <si>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</si>
  <si>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</si>
  <si>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</si>
  <si>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</si>
  <si>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</si>
  <si>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</si>
  <si>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</si>
  <si>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</si>
  <si>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</si>
  <si>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</si>
  <si>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</si>
  <si>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</si>
  <si>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</si>
  <si>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</si>
  <si>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</si>
  <si>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</si>
  <si>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</si>
  <si>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</si>
  <si>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</si>
  <si>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</si>
  <si>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</si>
  <si>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</si>
  <si>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</si>
  <si>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</si>
  <si>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</si>
  <si>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</si>
  <si>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</si>
  <si>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</si>
  <si>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</si>
  <si>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</si>
  <si>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</si>
  <si>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</si>
  <si>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</si>
  <si>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</si>
  <si>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</si>
  <si>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</si>
  <si>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</si>
  <si>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</si>
  <si>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</si>
  <si>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</si>
  <si>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</si>
  <si>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</si>
  <si>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</si>
  <si>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</si>
  <si>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</si>
  <si>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</si>
  <si>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</si>
  <si>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</si>
  <si>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</si>
  <si>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</si>
  <si>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</si>
  <si>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</si>
  <si>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</si>
  <si>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</si>
  <si>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</si>
  <si>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</si>
  <si>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</si>
  <si>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</si>
  <si>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</si>
  <si>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</si>
  <si>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</si>
  <si>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</si>
  <si>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</si>
  <si>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</si>
  <si>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</si>
  <si>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</si>
  <si>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</si>
  <si>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</si>
  <si>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</si>
  <si>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</si>
  <si>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</si>
  <si>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</si>
  <si>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</si>
  <si>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</si>
  <si>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</si>
  <si>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</si>
  <si>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</si>
  <si>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</si>
  <si>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</si>
  <si>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</si>
  <si>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</si>
  <si>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</si>
  <si>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</si>
  <si>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</si>
  <si>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</si>
  <si>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</si>
  <si>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</si>
  <si>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</si>
  <si>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</si>
  <si>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</si>
  <si>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</si>
  <si>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</si>
  <si>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</si>
  <si>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</si>
  <si>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</si>
  <si>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</si>
  <si>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</si>
  <si>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</si>
  <si>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</si>
  <si>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</si>
  <si>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</si>
  <si>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</si>
  <si>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</si>
  <si>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</si>
  <si>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</si>
  <si>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</si>
  <si>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</si>
  <si>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</si>
  <si>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</si>
  <si>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</si>
  <si>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</si>
  <si>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</si>
  <si>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</si>
  <si>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</si>
  <si>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</si>
  <si>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</si>
  <si>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</si>
  <si>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</si>
  <si>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</si>
  <si>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</si>
  <si>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</si>
  <si>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</si>
  <si>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</si>
  <si>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</si>
  <si>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</si>
  <si>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</si>
  <si>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</si>
  <si>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</si>
  <si>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</si>
  <si>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</si>
  <si>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</si>
  <si>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</si>
  <si>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</si>
  <si>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</si>
  <si>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</si>
  <si>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</si>
  <si>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</si>
  <si>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</si>
  <si>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</si>
  <si>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</si>
  <si>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</si>
  <si>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</si>
  <si>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</si>
  <si>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</si>
  <si>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</si>
  <si>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</si>
  <si>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</si>
  <si>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</si>
  <si>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</si>
  <si>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</si>
  <si>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</si>
  <si>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</si>
  <si>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</si>
  <si>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</si>
  <si>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</si>
  <si>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</si>
  <si>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</si>
  <si>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</si>
  <si>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</si>
  <si>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</si>
  <si>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</si>
  <si>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</si>
  <si>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</si>
  <si>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</si>
  <si>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</si>
  <si>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</si>
  <si>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</si>
  <si>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</si>
  <si>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</si>
  <si>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</si>
  <si>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</si>
  <si>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</si>
  <si>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</si>
  <si>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</si>
  <si>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</si>
  <si>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</si>
  <si>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</si>
  <si>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</si>
  <si>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</si>
  <si>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</si>
  <si>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</si>
  <si>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</si>
  <si>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</si>
  <si>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</si>
  <si>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</si>
  <si>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</si>
  <si>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</si>
  <si>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</si>
  <si>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</si>
  <si>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</si>
  <si>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</si>
  <si>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</si>
  <si>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</si>
  <si>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</si>
  <si>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</si>
  <si>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</si>
  <si>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</si>
  <si>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</si>
  <si>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</si>
  <si>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</si>
  <si>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</si>
  <si>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</si>
  <si>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</si>
  <si>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</si>
  <si>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</si>
  <si>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</si>
  <si>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</si>
  <si>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</si>
  <si>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</si>
  <si>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</si>
  <si>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</si>
  <si>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</si>
  <si>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</si>
  <si>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</si>
  <si>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</si>
  <si>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</si>
  <si>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</si>
  <si>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</si>
  <si>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</si>
  <si>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</si>
  <si>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</si>
  <si>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</si>
  <si>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</si>
  <si>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</si>
  <si>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</si>
  <si>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</si>
  <si>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</si>
  <si>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</si>
  <si>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</si>
  <si>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</si>
  <si>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</si>
  <si>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</si>
  <si>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</si>
  <si>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</si>
  <si>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</si>
  <si>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</si>
  <si>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</si>
  <si>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</si>
  <si>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</si>
  <si>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</si>
  <si>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</si>
  <si>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</si>
  <si>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</si>
  <si>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</si>
  <si>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</si>
  <si>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</si>
  <si>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</si>
  <si>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</si>
  <si>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</si>
  <si>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</si>
  <si>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</si>
  <si>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</si>
  <si>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</si>
  <si>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</si>
  <si>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</si>
  <si>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</si>
  <si>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</si>
  <si>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</si>
  <si>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</si>
  <si>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</si>
  <si>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</si>
  <si>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</si>
  <si>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</si>
  <si>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</si>
  <si>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</si>
  <si>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</si>
  <si>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</si>
  <si>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</si>
  <si>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</si>
  <si>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</si>
  <si>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</si>
  <si>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</si>
  <si>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</si>
  <si>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</si>
  <si>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</si>
  <si>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</si>
  <si>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</si>
  <si>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</si>
  <si>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</si>
  <si>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</si>
  <si>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</si>
  <si>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</si>
  <si>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</si>
  <si>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</si>
  <si>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</si>
  <si>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</si>
  <si>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</si>
  <si>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</si>
  <si>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</si>
  <si>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</si>
  <si>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</si>
  <si>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</si>
  <si>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</si>
  <si>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</si>
  <si>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</si>
  <si>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</si>
  <si>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</si>
  <si>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</si>
  <si>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</si>
  <si>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</si>
  <si>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</si>
  <si>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</si>
  <si>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</si>
  <si>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</si>
  <si>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</si>
  <si>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</si>
  <si>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</si>
  <si>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</si>
  <si>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</si>
  <si>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</si>
  <si>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</si>
  <si>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</si>
  <si>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</si>
  <si>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</si>
  <si>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</si>
  <si>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</si>
  <si>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</si>
  <si>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</si>
  <si>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</si>
  <si>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</si>
  <si>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</si>
  <si>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</si>
  <si>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</si>
  <si>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</si>
  <si>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</si>
  <si>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</si>
  <si>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</si>
  <si>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</si>
  <si>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</si>
  <si>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</si>
  <si>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</si>
  <si>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</si>
  <si>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</si>
  <si>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</si>
  <si>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</si>
  <si>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</si>
  <si>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</si>
  <si>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</si>
  <si>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</si>
  <si>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</si>
  <si>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</si>
  <si>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</si>
  <si>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</si>
  <si>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</si>
  <si>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</si>
  <si>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</si>
  <si>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</si>
  <si>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</si>
  <si>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</si>
  <si>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</si>
  <si>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</si>
  <si>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</si>
  <si>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</si>
  <si>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</si>
  <si>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</si>
  <si>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</si>
  <si>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</si>
  <si>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</si>
  <si>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</si>
  <si>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</si>
  <si>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</si>
  <si>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</si>
  <si>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</si>
  <si>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</si>
  <si>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</si>
  <si>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</si>
  <si>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</si>
  <si>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</si>
  <si>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</si>
  <si>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</si>
  <si>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</si>
  <si>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</si>
  <si>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</si>
  <si>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</si>
  <si>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</si>
  <si>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</si>
  <si>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</si>
  <si>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</si>
  <si>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</si>
  <si>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</si>
  <si>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</si>
  <si>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</si>
  <si>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</si>
  <si>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</si>
  <si>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</si>
  <si>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</si>
  <si>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</si>
  <si>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</si>
  <si>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</si>
  <si>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</si>
  <si>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</si>
  <si>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</si>
  <si>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</si>
  <si>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</si>
  <si>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</si>
  <si>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</si>
  <si>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</si>
  <si>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</si>
  <si>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</si>
  <si>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</si>
  <si>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</si>
  <si>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</si>
  <si>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</si>
  <si>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</si>
  <si>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</si>
  <si>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</si>
  <si>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</si>
  <si>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</si>
  <si>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</si>
  <si>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</si>
  <si>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</si>
  <si>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</si>
  <si>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</si>
  <si>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</si>
  <si>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</si>
  <si>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</si>
  <si>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</si>
  <si>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</si>
  <si>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</si>
  <si>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</si>
  <si>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</si>
  <si>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</si>
  <si>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</si>
  <si>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</si>
  <si>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</si>
  <si>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</si>
  <si>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</si>
  <si>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</si>
  <si>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</si>
  <si>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</si>
  <si>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</si>
  <si>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</si>
  <si>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</si>
  <si>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</si>
  <si>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</si>
  <si>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</si>
  <si>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</si>
  <si>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</si>
  <si>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</si>
  <si>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</si>
  <si>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</si>
  <si>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</si>
  <si>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</si>
  <si>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</si>
  <si>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</si>
  <si>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</si>
  <si>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</si>
  <si>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</si>
  <si>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</si>
  <si>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</si>
  <si>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</si>
  <si>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</si>
  <si>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</si>
  <si>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</si>
  <si>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</si>
  <si>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</si>
  <si>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</si>
  <si>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</si>
  <si>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</si>
  <si>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</si>
  <si>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</si>
  <si>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</si>
  <si>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</si>
  <si>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</si>
  <si>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</si>
  <si>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</si>
  <si>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</si>
  <si>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</si>
  <si>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</si>
  <si>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</si>
  <si>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</si>
  <si>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</si>
  <si>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</si>
  <si>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</si>
  <si>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</si>
  <si>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</si>
  <si>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</si>
  <si>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</si>
  <si>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</si>
  <si>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</si>
  <si>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</si>
  <si>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</si>
  <si>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</si>
  <si>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</si>
  <si>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</si>
  <si>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</si>
  <si>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</si>
  <si>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</si>
  <si>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</si>
  <si>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</si>
  <si>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</si>
  <si>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</si>
  <si>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</si>
  <si>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</si>
  <si>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</si>
  <si>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</si>
  <si>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</si>
  <si>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</si>
  <si>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</si>
  <si>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</si>
  <si>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</si>
  <si>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</si>
  <si>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</si>
  <si>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</si>
  <si>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</si>
  <si>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</si>
  <si>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</si>
  <si>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</si>
  <si>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</si>
  <si>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</si>
  <si>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</si>
  <si>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</si>
  <si>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</si>
  <si>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</si>
  <si>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</si>
  <si>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</si>
  <si>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</si>
  <si>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</si>
  <si>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</si>
  <si>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</si>
  <si>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</si>
  <si>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</si>
  <si>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</si>
  <si>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</si>
  <si>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</si>
  <si>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</si>
  <si>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</si>
  <si>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</si>
  <si>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</si>
  <si>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</si>
  <si>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</si>
  <si>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</si>
  <si>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</si>
  <si>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</si>
  <si>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</si>
  <si>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</si>
  <si>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</si>
  <si>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</si>
  <si>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</si>
  <si>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</si>
  <si>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</si>
  <si>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</si>
  <si>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</si>
  <si>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</si>
  <si>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</si>
  <si>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</si>
  <si>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</si>
  <si>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</si>
  <si>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</si>
  <si>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</si>
  <si>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</si>
  <si>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</si>
  <si>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</si>
  <si>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</si>
  <si>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</si>
  <si>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</si>
  <si>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</si>
  <si>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</si>
  <si>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</si>
  <si>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</si>
  <si>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</si>
  <si>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</si>
  <si>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</si>
  <si>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</si>
  <si>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</si>
  <si>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</si>
  <si>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</si>
  <si>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</si>
  <si>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</si>
  <si>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</si>
  <si>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</si>
  <si>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</si>
  <si>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</si>
  <si>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</si>
  <si>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</si>
  <si>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</si>
  <si>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</si>
  <si>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</si>
  <si>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</si>
  <si>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</si>
  <si>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</si>
  <si>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</si>
  <si>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</si>
  <si>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</si>
  <si>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</si>
  <si>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</si>
  <si>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</si>
  <si>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</si>
  <si>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</si>
  <si>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</si>
  <si>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</si>
  <si>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</si>
  <si>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</si>
  <si>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</si>
  <si>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</si>
  <si>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</si>
  <si>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</si>
  <si>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</si>
  <si>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</si>
  <si>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</si>
  <si>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</si>
  <si>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</si>
  <si>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</si>
  <si>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</si>
  <si>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</si>
  <si>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</si>
  <si>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</si>
  <si>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</si>
  <si>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</si>
  <si>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</si>
  <si>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</si>
  <si>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</si>
  <si>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</si>
  <si>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</si>
  <si>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</si>
  <si>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</si>
  <si>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</si>
  <si>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</si>
  <si>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</si>
  <si>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</si>
  <si>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</si>
  <si>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</si>
  <si>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</si>
  <si>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</si>
  <si>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</si>
  <si>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</si>
  <si>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</si>
  <si>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</si>
  <si>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</si>
  <si>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</si>
  <si>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</si>
  <si>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</si>
  <si>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</si>
  <si>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</si>
  <si>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</si>
  <si>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</si>
  <si>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</si>
  <si>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</si>
  <si>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</si>
  <si>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</si>
  <si>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</si>
  <si>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</si>
  <si>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</si>
  <si>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</si>
  <si>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</si>
  <si>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</si>
  <si>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</si>
  <si>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</si>
  <si>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</si>
  <si>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</si>
  <si>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</si>
  <si>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</si>
  <si>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</si>
  <si>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</si>
  <si>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</si>
  <si>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</si>
  <si>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</si>
  <si>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</si>
  <si>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</si>
  <si>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</si>
  <si>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</si>
  <si>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</si>
  <si>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</si>
  <si>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</si>
  <si>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</si>
  <si>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</si>
  <si>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</si>
  <si>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</si>
  <si>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</si>
  <si>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</si>
  <si>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</si>
  <si>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</si>
  <si>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</si>
  <si>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</si>
  <si>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</si>
  <si>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</si>
  <si>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</si>
  <si>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</si>
  <si>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</si>
  <si>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</si>
  <si>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</si>
  <si>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</si>
  <si>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</si>
  <si>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</si>
  <si>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</si>
  <si>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</si>
  <si>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</si>
  <si>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</si>
  <si>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</si>
  <si>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</si>
  <si>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</si>
  <si>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</si>
  <si>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</si>
  <si>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</si>
  <si>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</si>
  <si>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</si>
  <si>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</si>
  <si>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</si>
  <si>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</si>
  <si>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</si>
  <si>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</si>
  <si>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</si>
  <si>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</si>
  <si>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</si>
  <si>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</si>
  <si>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</si>
  <si>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</si>
  <si>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</si>
  <si>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</si>
  <si>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</si>
  <si>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</si>
  <si>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</si>
  <si>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</si>
  <si>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</si>
  <si>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</si>
  <si>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</si>
  <si>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</si>
  <si>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</si>
  <si>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</si>
  <si>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</si>
  <si>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</si>
  <si>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</si>
  <si>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</si>
  <si>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</si>
  <si>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</si>
  <si>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</si>
  <si>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</si>
  <si>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</si>
  <si>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</si>
  <si>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</si>
  <si>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</si>
  <si>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</si>
  <si>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</si>
  <si>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</si>
  <si>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</si>
  <si>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</si>
  <si>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</si>
  <si>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</si>
  <si>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</si>
  <si>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</si>
  <si>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</si>
  <si>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</si>
  <si>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</si>
  <si>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</si>
  <si>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</si>
  <si>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</si>
  <si>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</si>
  <si>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</si>
  <si>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</si>
  <si>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</si>
  <si>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</si>
  <si>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</si>
  <si>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</si>
  <si>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</si>
  <si>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</si>
  <si>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</si>
  <si>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</si>
  <si>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</si>
  <si>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</si>
  <si>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</si>
  <si>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</si>
  <si>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</si>
  <si>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</si>
  <si>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</si>
  <si>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</si>
  <si>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</si>
  <si>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</si>
  <si>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</si>
  <si>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</si>
  <si>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</si>
  <si>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</si>
  <si>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</si>
  <si>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</si>
  <si>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</si>
  <si>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</si>
  <si>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</si>
  <si>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</si>
  <si>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</si>
  <si>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</si>
  <si>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</si>
  <si>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</si>
  <si>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</si>
  <si>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</si>
  <si>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</si>
  <si>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</si>
  <si>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</si>
  <si>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</si>
  <si>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</si>
  <si>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</si>
  <si>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</si>
  <si>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</si>
  <si>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</si>
  <si>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</si>
  <si>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</si>
  <si>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</si>
  <si>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</si>
  <si>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</si>
  <si>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</si>
  <si>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</si>
  <si>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</si>
  <si>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</si>
  <si>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</si>
  <si>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</si>
  <si>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</si>
  <si>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</si>
  <si>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</si>
  <si>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</si>
  <si>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</si>
  <si>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</si>
  <si>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</si>
  <si>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</si>
  <si>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</si>
  <si>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</si>
  <si>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</si>
  <si>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</si>
  <si>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</si>
  <si>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</si>
  <si>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</si>
  <si>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</si>
  <si>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</si>
  <si>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</si>
  <si>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</si>
  <si>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</si>
  <si>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</si>
  <si>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</si>
  <si>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</si>
  <si>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</si>
  <si>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</si>
  <si>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</si>
  <si>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</si>
  <si>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</si>
  <si>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</si>
  <si>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</si>
  <si>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</si>
  <si>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</si>
  <si>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</si>
  <si>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</si>
  <si>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</si>
  <si>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</si>
  <si>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</si>
  <si>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</si>
  <si>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</si>
  <si>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</si>
  <si>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</si>
  <si>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</si>
  <si>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</si>
  <si>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</si>
  <si>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</si>
  <si>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</si>
  <si>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</si>
  <si>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</si>
  <si>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</si>
  <si>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</si>
  <si>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</si>
  <si>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</si>
  <si>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</si>
  <si>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</si>
  <si>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</si>
  <si>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</si>
  <si>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</si>
  <si>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</si>
  <si>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</si>
  <si>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</si>
  <si>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</si>
  <si>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</si>
  <si>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</si>
  <si>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</si>
  <si>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</si>
  <si>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</si>
  <si>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</si>
  <si>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</si>
  <si>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</si>
  <si>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</si>
  <si>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</si>
  <si>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</si>
  <si>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</si>
  <si>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</si>
  <si>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</si>
  <si>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</si>
  <si>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</si>
  <si>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</si>
  <si>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</si>
  <si>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</si>
  <si>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</si>
  <si>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</si>
  <si>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</si>
  <si>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</si>
  <si>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</si>
  <si>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</si>
  <si>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</si>
  <si>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</si>
  <si>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</si>
  <si>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</si>
  <si>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</si>
  <si>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</si>
  <si>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</si>
  <si>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</si>
  <si>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</si>
  <si>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</si>
  <si>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</si>
  <si>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</si>
  <si>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</si>
  <si>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</si>
  <si>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</si>
  <si>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</si>
  <si>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</si>
  <si>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</si>
  <si>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</si>
  <si>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</si>
  <si>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</si>
  <si>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</si>
  <si>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</si>
  <si>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</si>
  <si>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</si>
  <si>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</si>
  <si>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</si>
  <si>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</si>
  <si>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</si>
  <si>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</si>
  <si>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</si>
  <si>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</si>
  <si>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</si>
  <si>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</si>
  <si>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</si>
  <si>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</si>
  <si>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</si>
  <si>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</si>
  <si>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</si>
  <si>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</si>
  <si>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</si>
  <si>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</si>
  <si>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</si>
  <si>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</si>
  <si>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</si>
  <si>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</si>
  <si>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</si>
  <si>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</si>
  <si>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</si>
  <si>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</si>
  <si>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</si>
  <si>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</si>
  <si>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</si>
  <si>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</si>
  <si>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</si>
  <si>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</si>
  <si>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</si>
  <si>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</si>
  <si>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</si>
  <si>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</si>
  <si>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</si>
  <si>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</si>
  <si>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</si>
  <si>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</si>
  <si>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</si>
  <si>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</si>
  <si>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</si>
  <si>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</si>
  <si>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</si>
  <si>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</si>
  <si>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</si>
  <si>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</si>
  <si>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</si>
  <si>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</si>
  <si>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</si>
  <si>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</si>
  <si>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</si>
  <si>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</si>
  <si>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</si>
  <si>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</si>
  <si>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</si>
  <si>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</si>
  <si>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</si>
  <si>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</si>
  <si>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</si>
  <si>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</si>
  <si>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</si>
  <si>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</si>
  <si>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</si>
  <si>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</si>
  <si>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</si>
  <si>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</si>
  <si>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</si>
  <si>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</si>
  <si>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</si>
  <si>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</si>
  <si>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</si>
  <si>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</si>
  <si>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</si>
  <si>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</si>
  <si>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</si>
  <si>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</si>
  <si>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</si>
  <si>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</si>
  <si>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</si>
  <si>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</si>
  <si>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</si>
  <si>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</si>
  <si>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</si>
  <si>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</si>
  <si>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</si>
  <si>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</si>
  <si>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</si>
  <si>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</si>
  <si>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</si>
  <si>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</si>
  <si>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</si>
  <si>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</si>
  <si>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</si>
  <si>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</si>
  <si>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</si>
  <si>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</si>
  <si>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</si>
  <si>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</si>
  <si>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</si>
  <si>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</si>
  <si>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</si>
  <si>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</si>
  <si>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</si>
  <si>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</si>
  <si>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</si>
  <si>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</si>
  <si>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</si>
  <si>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</si>
  <si>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</si>
  <si>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</si>
  <si>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</si>
  <si>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</si>
  <si>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</si>
  <si>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</si>
  <si>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</si>
  <si>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</si>
  <si>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</si>
  <si>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</si>
  <si>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</si>
  <si>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</si>
  <si>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</si>
  <si>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</si>
  <si>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</si>
  <si>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</si>
  <si>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</si>
  <si>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</si>
  <si>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</si>
  <si>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</si>
  <si>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</si>
  <si>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</si>
  <si>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</si>
  <si>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</si>
  <si>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</si>
  <si>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</si>
  <si>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</si>
  <si>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</si>
  <si>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</si>
  <si>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</si>
  <si>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</si>
  <si>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</si>
  <si>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</si>
  <si>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</si>
  <si>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</si>
  <si>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</si>
  <si>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</si>
  <si>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</si>
  <si>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</si>
  <si>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</si>
  <si>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</si>
  <si>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</si>
  <si>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</si>
  <si>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</si>
  <si>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</si>
  <si>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</si>
  <si>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</si>
  <si>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</si>
  <si>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</si>
  <si>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</si>
  <si>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</si>
  <si>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</si>
  <si>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</si>
  <si>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</si>
  <si>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</si>
  <si>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</si>
  <si>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</si>
  <si>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</si>
  <si>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</si>
  <si>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</si>
  <si>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</si>
  <si>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</si>
  <si>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</si>
  <si>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</si>
  <si>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</si>
  <si>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</si>
  <si>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</si>
  <si>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</si>
  <si>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</si>
  <si>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</si>
  <si>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</si>
  <si>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</si>
  <si>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</si>
  <si>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</si>
  <si>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</si>
  <si>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</si>
  <si>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</si>
  <si>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</si>
  <si>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</si>
  <si>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</si>
  <si>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</si>
  <si>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</si>
  <si>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</si>
  <si>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</si>
  <si>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</si>
  <si>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</si>
  <si>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</si>
  <si>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</si>
  <si>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</si>
  <si>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</si>
  <si>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</si>
  <si>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</si>
  <si>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</si>
  <si>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</si>
  <si>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</si>
  <si>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</si>
  <si>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</si>
  <si>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</si>
  <si>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</si>
  <si>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</si>
  <si>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</si>
  <si>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</si>
  <si>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</si>
  <si>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</si>
  <si>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</si>
  <si>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</si>
  <si>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</si>
  <si>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</si>
  <si>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</si>
  <si>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</si>
  <si>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</si>
  <si>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</si>
  <si>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</si>
  <si>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</si>
  <si>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</si>
  <si>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</si>
  <si>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</si>
  <si>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</si>
  <si>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</si>
  <si>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</si>
  <si>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</si>
  <si>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</si>
  <si>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</si>
  <si>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</si>
  <si>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</si>
  <si>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</si>
  <si>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</si>
  <si>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</si>
  <si>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</si>
  <si>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</si>
  <si>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</si>
  <si>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</si>
  <si>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</si>
  <si>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</si>
  <si>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</si>
  <si>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</si>
  <si>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</si>
  <si>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</si>
  <si>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</si>
  <si>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</si>
  <si>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</si>
  <si>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</si>
  <si>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</si>
  <si>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</si>
  <si>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</si>
  <si>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</si>
  <si>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</si>
  <si>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</si>
  <si>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</si>
  <si>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</si>
  <si>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</si>
  <si>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</si>
  <si>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</si>
  <si>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</si>
  <si>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</si>
  <si>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</si>
  <si>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</si>
  <si>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</si>
  <si>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</si>
  <si>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</si>
  <si>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</si>
  <si>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</si>
  <si>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</si>
  <si>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</si>
  <si>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</si>
  <si>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</si>
  <si>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</si>
  <si>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</si>
  <si>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</si>
  <si>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</si>
  <si>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</si>
  <si>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</si>
  <si>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</si>
  <si>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</si>
  <si>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</si>
  <si>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</si>
  <si>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</si>
  <si>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</si>
  <si>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</si>
  <si>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</si>
  <si>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</si>
  <si>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</si>
  <si>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</si>
  <si>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</si>
  <si>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</si>
  <si>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</si>
  <si>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</si>
  <si>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</si>
  <si>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</si>
  <si>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</si>
  <si>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</si>
  <si>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</si>
  <si>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</si>
  <si>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</si>
  <si>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</si>
  <si>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</si>
  <si>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</si>
  <si>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</si>
  <si>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</si>
  <si>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</si>
  <si>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</si>
  <si>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</si>
  <si>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</si>
  <si>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</si>
  <si>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</si>
  <si>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</si>
  <si>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</si>
  <si>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</si>
  <si>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</si>
  <si>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</si>
  <si>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</si>
  <si>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</si>
  <si>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</si>
  <si>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</si>
  <si>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</si>
  <si>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</si>
  <si>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</si>
  <si>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</si>
  <si>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</si>
  <si>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</si>
  <si>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</si>
  <si>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</si>
  <si>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</si>
  <si>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</si>
  <si>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</si>
  <si>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</si>
  <si>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</si>
  <si>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</si>
  <si>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</si>
  <si>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</si>
  <si>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</si>
  <si>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</si>
  <si>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</si>
  <si>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</si>
  <si>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</si>
  <si>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</si>
  <si>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</si>
  <si>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</si>
  <si>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</si>
  <si>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</si>
  <si>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</si>
  <si>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</si>
  <si>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</si>
  <si>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</si>
  <si>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</si>
  <si>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</si>
  <si>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</si>
  <si>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</si>
  <si>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</si>
  <si>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</si>
  <si>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</si>
  <si>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</si>
  <si>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</si>
  <si>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</si>
  <si>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</si>
  <si>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</si>
  <si>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</si>
  <si>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</si>
  <si>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</si>
  <si>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</si>
  <si>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</si>
  <si>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</si>
  <si>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</si>
  <si>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</si>
  <si>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</si>
  <si>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</si>
  <si>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</si>
  <si>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</si>
  <si>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</si>
  <si>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</si>
  <si>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</si>
  <si>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</si>
  <si>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</si>
  <si>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</si>
  <si>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</si>
  <si>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</si>
  <si>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</si>
  <si>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</si>
  <si>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</si>
  <si>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</si>
  <si>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</si>
  <si>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</si>
  <si>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</si>
  <si>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</si>
  <si>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</si>
  <si>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</si>
  <si>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</si>
  <si>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</si>
  <si>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</si>
  <si>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</si>
  <si>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</si>
  <si>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</si>
  <si>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</si>
  <si>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</si>
  <si>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</si>
  <si>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</si>
  <si>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</si>
  <si>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</si>
  <si>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</si>
  <si>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</si>
  <si>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</si>
  <si>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</si>
  <si>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</si>
  <si>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</si>
  <si>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</si>
  <si>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</si>
  <si>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</si>
  <si>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</si>
  <si>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</si>
  <si>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</si>
  <si>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</si>
  <si>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</si>
  <si>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</si>
  <si>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</si>
  <si>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</si>
  <si>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</si>
  <si>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</si>
  <si>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</si>
  <si>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</si>
  <si>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</si>
  <si>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</si>
  <si>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</si>
  <si>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</si>
  <si>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</si>
  <si>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</si>
  <si>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</si>
  <si>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</si>
  <si>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</si>
  <si>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</si>
  <si>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</si>
  <si>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</si>
  <si>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</si>
  <si>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</si>
  <si>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</si>
  <si>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</si>
  <si>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</si>
  <si>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</si>
  <si>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</si>
  <si>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</si>
  <si>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</si>
  <si>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</si>
  <si>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</si>
  <si>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</si>
  <si>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</si>
  <si>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</si>
  <si>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</si>
  <si>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</si>
  <si>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</si>
  <si>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</si>
  <si>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</si>
  <si>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</si>
  <si>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</si>
  <si>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</si>
  <si>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</si>
  <si>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</si>
  <si>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</si>
  <si>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</si>
  <si>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</si>
  <si>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</si>
  <si>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</si>
  <si>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</si>
  <si>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</si>
  <si>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</si>
  <si>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</si>
  <si>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</si>
  <si>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</si>
  <si>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</si>
  <si>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</si>
  <si>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</si>
  <si>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</si>
  <si>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</si>
  <si>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</si>
  <si>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</si>
  <si>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</si>
  <si>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</si>
  <si>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</si>
  <si>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</si>
  <si>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</si>
  <si>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</si>
  <si>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</si>
  <si>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</si>
  <si>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</si>
  <si>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</si>
  <si>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</si>
  <si>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</si>
  <si>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</si>
  <si>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</si>
  <si>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</si>
  <si>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</si>
  <si>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</si>
  <si>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</si>
  <si>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</si>
  <si>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</si>
  <si>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</si>
  <si>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</si>
  <si>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</si>
  <si>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</si>
  <si>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</si>
  <si>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</si>
  <si>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</si>
  <si>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</si>
  <si>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</si>
  <si>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</si>
  <si>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</si>
  <si>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</si>
  <si>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</si>
  <si>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</si>
  <si>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</si>
  <si>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</si>
  <si>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</si>
  <si>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</si>
  <si>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</si>
  <si>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</si>
  <si>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</si>
  <si>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</si>
  <si>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</si>
  <si>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</si>
  <si>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</si>
  <si>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</si>
  <si>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</si>
  <si>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</si>
  <si>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</si>
  <si>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</si>
  <si>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</si>
  <si>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</si>
  <si>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</si>
  <si>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</si>
  <si>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</si>
  <si>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</si>
  <si>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</si>
  <si>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</si>
  <si>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</si>
  <si>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</si>
  <si>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</si>
  <si>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</si>
  <si>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</si>
  <si>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</si>
  <si>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</si>
  <si>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</si>
  <si>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</si>
  <si>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</si>
  <si>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</si>
  <si>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</si>
  <si>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</si>
  <si>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</si>
  <si>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</si>
  <si>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</si>
  <si>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</si>
  <si>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</si>
  <si>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</si>
  <si>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</si>
  <si>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</si>
  <si>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</si>
  <si>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</si>
  <si>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</si>
  <si>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</si>
  <si>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</si>
  <si>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</si>
  <si>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</si>
  <si>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</si>
  <si>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</si>
  <si>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</si>
  <si>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</si>
  <si>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</si>
  <si>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</si>
  <si>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</si>
  <si>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</si>
  <si>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</si>
  <si>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</si>
  <si>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</si>
  <si>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</si>
  <si>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</si>
  <si>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</si>
  <si>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</si>
  <si>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</si>
  <si>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</si>
  <si>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</si>
  <si>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</si>
  <si>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</si>
  <si>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</si>
  <si>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</si>
  <si>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</si>
  <si>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</si>
  <si>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</si>
  <si>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</si>
  <si>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</si>
  <si>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</si>
  <si>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</si>
  <si>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</si>
  <si>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</si>
  <si>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</si>
  <si>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</si>
  <si>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</si>
  <si>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</si>
  <si>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</si>
  <si>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</si>
  <si>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</si>
  <si>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</si>
  <si>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</si>
  <si>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</si>
  <si>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</si>
  <si>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</si>
  <si>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</si>
  <si>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</si>
  <si>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</si>
  <si>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</si>
  <si>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</si>
  <si>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</si>
  <si>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</si>
  <si>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</si>
  <si>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</si>
  <si>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</si>
  <si>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</si>
  <si>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</si>
  <si>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</si>
  <si>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</si>
  <si>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</si>
  <si>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</si>
  <si>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</si>
  <si>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</si>
  <si>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</si>
  <si>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</si>
  <si>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</si>
  <si>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</si>
  <si>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</si>
  <si>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</si>
  <si>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</si>
  <si>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</si>
  <si>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</si>
  <si>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</si>
  <si>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</si>
  <si>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</si>
  <si>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</si>
  <si>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</si>
  <si>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</si>
  <si>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</si>
  <si>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</si>
  <si>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</si>
  <si>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</si>
  <si>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</si>
  <si>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</si>
  <si>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</si>
  <si>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</si>
  <si>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</si>
  <si>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</si>
  <si>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</si>
  <si>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</si>
  <si>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</si>
  <si>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</si>
  <si>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</si>
  <si>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</si>
  <si>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</si>
  <si>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</si>
  <si>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</si>
  <si>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</si>
  <si>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</si>
  <si>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</si>
  <si>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</si>
  <si>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</si>
  <si>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</si>
  <si>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</si>
  <si>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</si>
  <si>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</si>
  <si>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</si>
  <si>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</si>
  <si>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</si>
  <si>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</si>
  <si>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</si>
  <si>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</si>
  <si>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</si>
  <si>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</si>
  <si>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</si>
  <si>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</si>
  <si>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</si>
  <si>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</si>
  <si>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</si>
  <si>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</si>
  <si>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</si>
  <si>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</si>
  <si>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</si>
  <si>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</si>
  <si>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</si>
  <si>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</si>
  <si>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</si>
  <si>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</si>
  <si>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</si>
  <si>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</si>
  <si>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</si>
  <si>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</si>
  <si>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</si>
  <si>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</si>
  <si>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</si>
  <si>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</si>
  <si>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</si>
  <si>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</si>
  <si>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</si>
  <si>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</si>
  <si>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</si>
  <si>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</si>
  <si>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</si>
  <si>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</si>
  <si>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</si>
  <si>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</si>
  <si>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</si>
  <si>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</si>
  <si>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</si>
  <si>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</si>
  <si>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</si>
  <si>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</si>
  <si>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</si>
  <si>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</si>
  <si>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</si>
  <si>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</si>
  <si>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</si>
  <si>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</si>
  <si>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</si>
  <si>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</si>
  <si>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</si>
  <si>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</si>
  <si>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</si>
  <si>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</si>
  <si>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</si>
  <si>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</si>
  <si>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</si>
  <si>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</si>
  <si>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</si>
  <si>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</si>
  <si>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</si>
  <si>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</si>
  <si>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</si>
  <si>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</si>
  <si>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</si>
  <si>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</si>
  <si>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</si>
  <si>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</si>
  <si>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</si>
  <si>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</si>
  <si>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</si>
  <si>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</si>
  <si>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</si>
  <si>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</si>
  <si>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</si>
  <si>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</si>
  <si>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</si>
  <si>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</si>
  <si>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</si>
  <si>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</si>
  <si>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</si>
  <si>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</si>
  <si>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</si>
  <si>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</si>
  <si>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</si>
  <si>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</si>
  <si>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</si>
  <si>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</si>
  <si>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</si>
  <si>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</si>
  <si>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</si>
  <si>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</si>
  <si>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</si>
  <si>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</si>
  <si>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</si>
  <si>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</si>
  <si>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</si>
  <si>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</si>
  <si>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</si>
  <si>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</si>
  <si>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</si>
  <si>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</si>
  <si>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</si>
  <si>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</si>
  <si>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</si>
  <si>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</si>
  <si>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</si>
  <si>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</si>
  <si>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</si>
  <si>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</si>
  <si>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</si>
  <si>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</si>
  <si>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</si>
  <si>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</si>
  <si>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</si>
  <si>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</si>
  <si>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</si>
  <si>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</si>
  <si>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</si>
  <si>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</si>
  <si>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</si>
  <si>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</si>
  <si>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</si>
  <si>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</si>
  <si>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</si>
  <si>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</si>
  <si>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</si>
  <si>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</si>
  <si>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</si>
  <si>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</si>
  <si>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</si>
  <si>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</si>
  <si>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</si>
  <si>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</si>
  <si>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</si>
  <si>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</si>
  <si>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</si>
  <si>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</si>
  <si>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</si>
  <si>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</si>
  <si>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</si>
  <si>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</si>
  <si>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</si>
  <si>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</si>
  <si>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</si>
  <si>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</si>
  <si>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</si>
  <si>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</si>
  <si>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</si>
  <si>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</si>
  <si>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</si>
  <si>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</si>
  <si>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</si>
  <si>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</si>
  <si>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</si>
  <si>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</si>
  <si>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</si>
  <si>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</si>
  <si>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</si>
  <si>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</si>
  <si>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</si>
  <si>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</si>
  <si>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</si>
  <si>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</si>
  <si>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</si>
  <si>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</si>
  <si>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</si>
  <si>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</si>
  <si>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</si>
  <si>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</si>
  <si>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</si>
  <si>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</si>
  <si>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</si>
  <si>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</si>
  <si>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</si>
  <si>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</si>
  <si>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</si>
  <si>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</si>
  <si>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</si>
  <si>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</si>
  <si>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</si>
  <si>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</si>
  <si>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</si>
  <si>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</si>
  <si>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</si>
  <si>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</si>
  <si>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</si>
  <si>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</si>
  <si>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</si>
  <si>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</si>
  <si>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</si>
  <si>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</si>
  <si>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</si>
  <si>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</si>
  <si>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</si>
  <si>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</si>
  <si>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</si>
  <si>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</si>
  <si>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</si>
  <si>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</si>
  <si>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</si>
  <si>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</si>
  <si>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</si>
  <si>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</si>
  <si>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</si>
  <si>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</si>
  <si>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</si>
  <si>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</si>
  <si>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</si>
  <si>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</si>
  <si>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</si>
  <si>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</si>
  <si>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</si>
  <si>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</si>
  <si>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</si>
  <si>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</si>
  <si>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</si>
  <si>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</si>
  <si>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</si>
  <si>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</si>
  <si>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</si>
  <si>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</si>
  <si>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</si>
  <si>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</si>
  <si>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</si>
  <si>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</si>
  <si>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</si>
  <si>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</si>
  <si>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</si>
  <si>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</si>
  <si>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</si>
  <si>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</si>
  <si>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</si>
  <si>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</si>
  <si>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</si>
  <si>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</si>
  <si>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</si>
  <si>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</si>
  <si>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</si>
  <si>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</si>
  <si>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</si>
  <si>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</si>
  <si>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</si>
  <si>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</si>
  <si>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</si>
  <si>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</si>
  <si>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</si>
  <si>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</si>
  <si>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</si>
  <si>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</si>
  <si>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</si>
  <si>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</si>
  <si>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</si>
  <si>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</si>
  <si>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</si>
  <si>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</si>
  <si>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</si>
  <si>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</si>
  <si>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</si>
  <si>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</si>
  <si>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</si>
  <si>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</si>
  <si>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</si>
  <si>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</si>
  <si>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</si>
  <si>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</si>
  <si>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</si>
  <si>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</si>
  <si>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</si>
  <si>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</si>
  <si>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</si>
  <si>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</si>
  <si>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</si>
  <si>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</si>
  <si>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</si>
  <si>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</si>
  <si>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</si>
  <si>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</si>
  <si>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</si>
  <si>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</si>
  <si>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</si>
  <si>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</si>
  <si>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</si>
  <si>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</si>
  <si>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</si>
  <si>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</si>
  <si>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</si>
  <si>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</si>
  <si>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</si>
  <si>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</si>
  <si>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</si>
  <si>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</si>
  <si>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</si>
  <si>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</si>
  <si>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</si>
  <si>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</si>
  <si>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</si>
  <si>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</si>
  <si>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</si>
  <si>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</si>
  <si>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</si>
  <si>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</si>
  <si>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</si>
  <si>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</si>
  <si>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</si>
  <si>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</si>
  <si>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</si>
  <si>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</si>
  <si>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</si>
  <si>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</si>
  <si>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</si>
  <si>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</si>
  <si>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</si>
  <si>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</si>
  <si>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</si>
  <si>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</si>
  <si>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</si>
  <si>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</si>
  <si>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</si>
  <si>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</si>
  <si>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</si>
  <si>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</si>
  <si>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</si>
  <si>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</si>
  <si>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</si>
  <si>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</si>
  <si>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</si>
  <si>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</si>
  <si>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</si>
  <si>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</si>
  <si>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</si>
  <si>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</si>
  <si>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</si>
  <si>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</si>
  <si>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</si>
  <si>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</si>
  <si>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</si>
  <si>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</si>
  <si>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</si>
  <si>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</si>
  <si>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</si>
  <si>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</si>
  <si>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</si>
  <si>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</si>
  <si>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</si>
  <si>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</si>
  <si>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</si>
  <si>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</si>
  <si>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</si>
  <si>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</si>
  <si>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</si>
  <si>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</si>
  <si>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</si>
  <si>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</si>
  <si>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</si>
  <si>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</si>
  <si>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</si>
  <si>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</si>
  <si>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</si>
  <si>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</si>
  <si>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</si>
  <si>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</si>
  <si>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</si>
  <si>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</si>
  <si>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</si>
  <si>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</si>
  <si>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</si>
  <si>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</si>
  <si>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</si>
  <si>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</si>
  <si>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</si>
  <si>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</si>
  <si>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</si>
  <si>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</si>
  <si>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</si>
  <si>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</si>
  <si>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</si>
  <si>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</si>
  <si>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</si>
  <si>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</si>
  <si>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</si>
  <si>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</si>
  <si>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</si>
  <si>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</si>
  <si>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</si>
  <si>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</si>
  <si>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</si>
  <si>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</si>
  <si>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</si>
  <si>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</si>
  <si>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</si>
  <si>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</si>
  <si>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</si>
  <si>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</si>
  <si>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</si>
  <si>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</si>
  <si>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</si>
  <si>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</si>
  <si>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</si>
  <si>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</si>
  <si>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</si>
  <si>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</si>
  <si>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</si>
  <si>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</si>
  <si>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</si>
  <si>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</si>
  <si>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</si>
  <si>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</si>
  <si>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</si>
  <si>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</si>
  <si>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</si>
  <si>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</si>
  <si>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</si>
  <si>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</si>
  <si>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</si>
  <si>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</si>
  <si>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</si>
  <si>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</si>
  <si>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</si>
  <si>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</si>
  <si>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</si>
  <si>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</si>
  <si>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</si>
  <si>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</si>
  <si>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</si>
  <si>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</si>
  <si>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</si>
  <si>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</si>
  <si>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</si>
  <si>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</si>
  <si>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</si>
  <si>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</si>
  <si>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</si>
  <si>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</si>
  <si>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</si>
  <si>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</si>
  <si>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</si>
  <si>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</si>
  <si>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</si>
  <si>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</si>
  <si>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</si>
  <si>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</si>
  <si>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</si>
  <si>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</si>
  <si>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</si>
  <si>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</si>
  <si>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</si>
  <si>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</si>
  <si>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</si>
  <si>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</si>
  <si>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</si>
  <si>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</si>
  <si>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</si>
  <si>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</si>
  <si>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</si>
  <si>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</si>
  <si>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</si>
  <si>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</si>
  <si>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</si>
  <si>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</si>
  <si>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</si>
  <si>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</si>
  <si>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</si>
  <si>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</si>
  <si>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</si>
  <si>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</si>
  <si>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</si>
  <si>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</si>
  <si>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</si>
  <si>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</si>
  <si>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</si>
  <si>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</si>
  <si>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</si>
  <si>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</si>
  <si>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</si>
  <si>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</si>
  <si>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</si>
  <si>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</si>
  <si>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</si>
  <si>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</si>
  <si>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</si>
  <si>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</si>
  <si>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</si>
  <si>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</si>
  <si>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</si>
  <si>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</si>
  <si>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</si>
  <si>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</si>
  <si>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</si>
  <si>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</si>
  <si>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</si>
  <si>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</si>
  <si>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</si>
  <si>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</si>
  <si>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</si>
  <si>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</si>
  <si>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</si>
  <si>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</si>
  <si>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</si>
  <si>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</si>
  <si>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</si>
  <si>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</si>
  <si>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</si>
  <si>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</si>
  <si>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</si>
  <si>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</si>
  <si>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</si>
  <si>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</si>
  <si>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</si>
  <si>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</si>
  <si>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</si>
  <si>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</si>
  <si>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</si>
  <si>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</si>
  <si>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</si>
  <si>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</si>
  <si>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</si>
  <si>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</si>
  <si>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</si>
  <si>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</si>
  <si>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</si>
  <si>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</si>
  <si>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</si>
  <si>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</si>
  <si>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</si>
  <si>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</si>
  <si>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</si>
  <si>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</si>
  <si>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</si>
  <si>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</si>
  <si>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</si>
  <si>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</si>
  <si>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</si>
  <si>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</si>
  <si>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</si>
  <si>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</si>
  <si>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</si>
  <si>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</si>
  <si>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</si>
  <si>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</si>
  <si>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</si>
  <si>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</si>
  <si>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</si>
  <si>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</si>
  <si>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</si>
  <si>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</si>
  <si>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</si>
  <si>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</si>
  <si>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</si>
  <si>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</si>
  <si>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</si>
  <si>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</si>
  <si>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</si>
  <si>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</si>
  <si>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</si>
  <si>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</si>
  <si>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</si>
  <si>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</si>
  <si>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</si>
  <si>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</si>
  <si>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</si>
  <si>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</si>
  <si>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</si>
  <si>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</si>
  <si>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</si>
  <si>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</si>
  <si>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</si>
  <si>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</si>
  <si>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</si>
  <si>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</si>
  <si>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</si>
  <si>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</si>
  <si>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</si>
  <si>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</si>
  <si>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</si>
  <si>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</si>
  <si>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</si>
  <si>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</si>
  <si>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</si>
  <si>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</si>
  <si>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</si>
  <si>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</si>
  <si>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</si>
  <si>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</si>
  <si>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</si>
  <si>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</si>
  <si>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</si>
  <si>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</si>
  <si>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</si>
  <si>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</si>
  <si>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</si>
  <si>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</si>
  <si>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</si>
  <si>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</si>
  <si>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</si>
  <si>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</si>
  <si>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</si>
  <si>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</si>
  <si>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</si>
  <si>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</si>
  <si>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</si>
  <si>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</si>
  <si>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</si>
  <si>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</si>
  <si>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</si>
  <si>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</si>
  <si>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</si>
  <si>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</si>
  <si>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</si>
  <si>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</si>
  <si>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</si>
  <si>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</si>
  <si>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</si>
  <si>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</si>
  <si>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</si>
  <si>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</si>
  <si>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</si>
  <si>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</si>
  <si>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</si>
  <si>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</si>
  <si>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</si>
  <si>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</si>
  <si>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</si>
  <si>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</si>
  <si>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</si>
  <si>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</si>
  <si>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</si>
  <si>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</si>
  <si>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</si>
  <si>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</si>
  <si>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</si>
  <si>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</si>
  <si>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</si>
  <si>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</si>
  <si>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</si>
  <si>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</si>
  <si>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</si>
  <si>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</si>
  <si>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</si>
  <si>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</si>
  <si>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</si>
  <si>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</si>
  <si>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</si>
  <si>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</si>
  <si>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</si>
  <si>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</si>
  <si>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</si>
  <si>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</si>
  <si>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</si>
  <si>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</si>
  <si>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</si>
  <si>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</si>
  <si>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</si>
  <si>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</si>
  <si>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</si>
  <si>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</si>
  <si>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</si>
  <si>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</si>
  <si>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</si>
  <si>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</si>
  <si>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</si>
  <si>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</si>
  <si>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</si>
  <si>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</si>
  <si>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</si>
  <si>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</si>
  <si>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</si>
  <si>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</si>
  <si>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</si>
  <si>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</si>
  <si>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</si>
  <si>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</si>
  <si>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</si>
  <si>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</si>
  <si>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</si>
  <si>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</si>
  <si>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</si>
  <si>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</si>
  <si>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</si>
  <si>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</si>
  <si>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</si>
  <si>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</si>
  <si>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</si>
  <si>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</si>
  <si>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</si>
  <si>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</si>
  <si>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</si>
  <si>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</si>
  <si>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</si>
  <si>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</si>
  <si>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</si>
  <si>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</si>
  <si>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</si>
  <si>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</si>
  <si>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</si>
  <si>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</si>
  <si>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</si>
  <si>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</si>
  <si>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</si>
  <si>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</si>
  <si>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</si>
  <si>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</si>
  <si>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</si>
  <si>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</si>
  <si>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</si>
  <si>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</si>
  <si>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</si>
  <si>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</si>
  <si>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</si>
  <si>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</si>
  <si>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</si>
  <si>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</si>
  <si>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</si>
  <si>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</si>
  <si>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</si>
  <si>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</si>
  <si>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</si>
  <si>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</si>
  <si>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</si>
  <si>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</si>
  <si>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</si>
  <si>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</si>
  <si>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</si>
  <si>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</si>
  <si>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</si>
  <si>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</si>
  <si>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</si>
  <si>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</si>
  <si>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</si>
  <si>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</si>
  <si>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</si>
  <si>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</si>
  <si>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</si>
  <si>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</si>
  <si>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</si>
  <si>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</si>
  <si>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</si>
  <si>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</si>
  <si>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</si>
  <si>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</si>
  <si>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</si>
  <si>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</si>
  <si>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</si>
  <si>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</si>
  <si>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</si>
  <si>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</si>
  <si>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</si>
  <si>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</si>
  <si>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</si>
  <si>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</si>
  <si>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</si>
  <si>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</si>
  <si>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</si>
  <si>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</si>
  <si>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</si>
  <si>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</si>
  <si>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</si>
  <si>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</si>
  <si>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</si>
  <si>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</si>
  <si>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</si>
  <si>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</si>
  <si>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</si>
  <si>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</si>
  <si>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</si>
  <si>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</si>
  <si>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</si>
  <si>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</si>
  <si>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</si>
  <si>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</si>
  <si>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</si>
  <si>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</si>
  <si>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</si>
  <si>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</si>
  <si>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</si>
  <si>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</si>
  <si>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</si>
  <si>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</si>
  <si>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</si>
  <si>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</si>
  <si>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</si>
  <si>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</si>
  <si>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</si>
  <si>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</si>
  <si>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</si>
  <si>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</si>
  <si>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</si>
  <si>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</si>
  <si>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</si>
  <si>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</si>
  <si>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</si>
  <si>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</si>
  <si>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</si>
  <si>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</si>
  <si>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</si>
  <si>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</si>
  <si>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</si>
  <si>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</si>
  <si>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</si>
  <si>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</si>
  <si>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</si>
  <si>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</si>
  <si>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</si>
  <si>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</si>
  <si>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</si>
  <si>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</si>
  <si>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</si>
  <si>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</si>
  <si>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</si>
  <si>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</si>
  <si>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</si>
  <si>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</si>
  <si>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</si>
  <si>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</si>
  <si>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</si>
  <si>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</si>
  <si>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</si>
  <si>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</si>
  <si>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</si>
  <si>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</si>
  <si>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</si>
  <si>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</si>
  <si>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</si>
  <si>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</si>
  <si>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</si>
  <si>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</si>
  <si>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</si>
  <si>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</si>
  <si>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</si>
  <si>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</si>
  <si>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</si>
  <si>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</si>
  <si>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</si>
  <si>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</si>
  <si>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</si>
  <si>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</si>
  <si>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</si>
  <si>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</si>
  <si>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</si>
  <si>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</si>
  <si>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</si>
  <si>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</si>
  <si>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</si>
  <si>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</si>
  <si>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</si>
  <si>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</si>
  <si>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</si>
  <si>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</si>
  <si>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</si>
  <si>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</si>
  <si>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</si>
  <si>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</si>
  <si>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</si>
  <si>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</si>
  <si>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</si>
  <si>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</si>
  <si>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</si>
  <si>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</si>
  <si>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</si>
  <si>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</si>
  <si>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</si>
  <si>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</si>
  <si>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</si>
  <si>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</si>
  <si>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</si>
  <si>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</si>
  <si>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</si>
  <si>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</si>
  <si>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</si>
  <si>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</si>
  <si>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</si>
  <si>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</si>
  <si>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</si>
  <si>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</si>
  <si>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</si>
  <si>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</si>
  <si>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</si>
  <si>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</si>
  <si>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</si>
  <si>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</si>
  <si>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</si>
  <si>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</si>
  <si>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</si>
  <si>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</si>
  <si>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</si>
  <si>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</si>
  <si>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</si>
  <si>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</si>
  <si>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</si>
  <si>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</si>
  <si>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</si>
  <si>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</si>
  <si>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</si>
  <si>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</si>
  <si>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</si>
  <si>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</si>
  <si>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</si>
  <si>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</si>
  <si>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</si>
  <si>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</si>
  <si>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</si>
  <si>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</si>
  <si>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</si>
  <si>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</si>
  <si>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</si>
  <si>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</si>
  <si>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</si>
  <si>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</si>
  <si>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</si>
  <si>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</si>
  <si>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</si>
  <si>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</si>
  <si>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</si>
  <si>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</si>
  <si>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</si>
  <si>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</si>
  <si>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</si>
  <si>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</si>
  <si>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</si>
  <si>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</si>
  <si>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</si>
  <si>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</si>
  <si>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</si>
  <si>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</si>
  <si>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</si>
  <si>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</si>
  <si>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</si>
  <si>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</si>
  <si>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</si>
  <si>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</si>
  <si>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</si>
  <si>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</si>
  <si>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</si>
  <si>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</si>
  <si>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</si>
  <si>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</si>
  <si>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</si>
  <si>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</si>
  <si>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</si>
  <si>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</si>
  <si>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</si>
  <si>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</si>
  <si>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</si>
  <si>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</si>
  <si>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</si>
  <si>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</si>
  <si>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</si>
  <si>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</si>
  <si>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</si>
  <si>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</si>
  <si>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</si>
  <si>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</si>
  <si>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</si>
  <si>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</si>
  <si>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</si>
  <si>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</si>
  <si>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</si>
  <si>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</si>
  <si>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</si>
  <si>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</si>
  <si>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</si>
  <si>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</si>
  <si>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</si>
  <si>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</si>
  <si>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</si>
  <si>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</si>
  <si>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</si>
  <si>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</si>
  <si>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</si>
  <si>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</si>
  <si>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</si>
  <si>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</si>
  <si>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</si>
  <si>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</si>
  <si>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</si>
  <si>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</si>
  <si>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</si>
  <si>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</si>
  <si>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</si>
  <si>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</si>
  <si>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</si>
  <si>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</si>
  <si>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</si>
  <si>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</si>
  <si>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</si>
  <si>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</si>
  <si>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</si>
  <si>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</si>
  <si>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</si>
  <si>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</si>
  <si>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</si>
  <si>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</si>
  <si>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</si>
  <si>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</si>
  <si>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</si>
  <si>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</si>
  <si>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</si>
  <si>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</si>
  <si>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</si>
  <si>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</si>
  <si>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</si>
  <si>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</si>
  <si>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</si>
  <si>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</si>
  <si>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</si>
  <si>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</si>
  <si>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</si>
  <si>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</si>
  <si>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</si>
  <si>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</si>
  <si>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</si>
  <si>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</si>
  <si>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</si>
  <si>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</si>
  <si>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</si>
  <si>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</si>
  <si>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</si>
  <si>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</si>
  <si>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</si>
  <si>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</si>
  <si>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</si>
  <si>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</si>
  <si>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</si>
  <si>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</si>
  <si>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</si>
  <si>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</si>
  <si>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</si>
  <si>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</si>
  <si>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</si>
  <si>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</si>
  <si>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</si>
  <si>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</si>
  <si>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</si>
  <si>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</si>
  <si>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</si>
  <si>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</si>
  <si>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</si>
  <si>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</si>
  <si>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</si>
  <si>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</si>
  <si>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</si>
  <si>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</si>
  <si>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</si>
  <si>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</si>
  <si>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</si>
  <si>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</si>
  <si>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</si>
  <si>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</si>
  <si>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</si>
  <si>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</si>
  <si>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</si>
  <si>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</si>
  <si>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</si>
  <si>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</si>
  <si>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</si>
  <si>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</si>
  <si>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</si>
  <si>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</si>
  <si>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</si>
  <si>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</si>
  <si>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</si>
  <si>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</si>
  <si>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</si>
  <si>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</si>
  <si>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</si>
  <si>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</si>
  <si>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</si>
  <si>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</si>
  <si>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</si>
  <si>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</si>
  <si>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</si>
  <si>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</si>
  <si>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</si>
  <si>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</si>
  <si>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</si>
  <si>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</si>
  <si>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</si>
  <si>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</si>
  <si>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</si>
  <si>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</si>
  <si>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</si>
  <si>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</si>
  <si>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</si>
  <si>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</si>
  <si>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</si>
  <si>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</si>
  <si>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</si>
  <si>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</si>
  <si>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</si>
  <si>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</si>
  <si>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</si>
  <si>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</si>
  <si>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</si>
  <si>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</si>
  <si>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</si>
  <si>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</si>
  <si>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</si>
  <si>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</si>
  <si>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</si>
  <si>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</si>
  <si>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</si>
  <si>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</si>
  <si>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</si>
  <si>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</si>
  <si>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</si>
  <si>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</si>
  <si>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</si>
  <si>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</si>
  <si>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</si>
  <si>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</si>
  <si>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</si>
  <si>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</si>
  <si>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</si>
  <si>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</si>
  <si>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</si>
  <si>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</si>
  <si>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</si>
  <si>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</si>
  <si>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</si>
  <si>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</si>
  <si>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</si>
  <si>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</si>
  <si>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</si>
  <si>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</si>
  <si>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</si>
  <si>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</si>
  <si>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</si>
  <si>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</si>
  <si>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</si>
  <si>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</si>
  <si>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</si>
  <si>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</si>
  <si>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</si>
  <si>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</si>
  <si>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</si>
  <si>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</si>
  <si>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</si>
  <si>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</si>
  <si>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</si>
  <si>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</si>
  <si>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</si>
  <si>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</si>
  <si>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</si>
  <si>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</si>
  <si>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</si>
  <si>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</si>
  <si>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</si>
  <si>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</si>
  <si>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</si>
  <si>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</si>
  <si>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</si>
  <si>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</si>
  <si>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</si>
  <si>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</si>
  <si>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</si>
  <si>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</si>
  <si>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</si>
  <si>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</si>
  <si>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</si>
  <si>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</si>
  <si>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</si>
  <si>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</si>
  <si>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</si>
  <si>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</si>
  <si>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</si>
  <si>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</si>
  <si>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</si>
  <si>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</si>
  <si>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</si>
  <si>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</si>
  <si>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</si>
  <si>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</si>
  <si>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</si>
  <si>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</si>
  <si>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</si>
  <si>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</si>
  <si>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</si>
  <si>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</si>
  <si>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</si>
  <si>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</si>
  <si>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</si>
  <si>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</si>
  <si>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</si>
  <si>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</si>
  <si>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</si>
  <si>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</si>
  <si>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</si>
  <si>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</si>
  <si>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</si>
  <si>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</si>
  <si>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</si>
  <si>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</si>
  <si>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</si>
  <si>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</si>
  <si>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</si>
  <si>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</si>
  <si>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</si>
  <si>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</si>
  <si>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</si>
  <si>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</si>
  <si>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</si>
  <si>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</si>
  <si>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</si>
  <si>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</si>
  <si>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</si>
  <si>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</si>
  <si>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</si>
  <si>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</si>
  <si>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</si>
  <si>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</si>
  <si>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</si>
  <si>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</si>
  <si>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</si>
  <si>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</si>
  <si>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</si>
  <si>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</si>
  <si>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</si>
  <si>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</si>
  <si>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</si>
  <si>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</si>
  <si>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</si>
  <si>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</si>
  <si>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</si>
  <si>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</si>
  <si>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</si>
  <si>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</si>
  <si>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</si>
  <si>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</si>
  <si>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</si>
  <si>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</si>
  <si>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</si>
  <si>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</si>
  <si>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</si>
  <si>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</si>
  <si>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</si>
  <si>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</si>
  <si>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</si>
  <si>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</si>
  <si>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</si>
  <si>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</si>
  <si>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</si>
  <si>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</si>
  <si>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</si>
  <si>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</si>
  <si>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</si>
  <si>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</si>
  <si>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</si>
  <si>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</si>
  <si>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</si>
  <si>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</si>
  <si>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</si>
  <si>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</si>
  <si>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</si>
  <si>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</si>
  <si>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</si>
  <si>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</si>
  <si>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</si>
  <si>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</si>
  <si>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</si>
  <si>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</si>
  <si>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</si>
  <si>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</si>
  <si>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</si>
  <si>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</si>
  <si>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</si>
  <si>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</si>
  <si>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</si>
  <si>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</si>
  <si>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</si>
  <si>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</si>
  <si>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</si>
  <si>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</si>
  <si>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</si>
  <si>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</si>
  <si>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</si>
  <si>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</si>
  <si>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</si>
  <si>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</si>
  <si>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</si>
  <si>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</si>
  <si>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</si>
  <si>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</si>
  <si>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</si>
  <si>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</si>
  <si>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</si>
  <si>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</si>
  <si>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</si>
  <si>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</si>
  <si>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</si>
  <si>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</si>
  <si>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</si>
  <si>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</si>
  <si>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</si>
  <si>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</si>
  <si>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</si>
  <si>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</si>
  <si>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</si>
  <si>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</si>
  <si>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</si>
  <si>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</si>
  <si>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</si>
  <si>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</si>
  <si>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</si>
  <si>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</si>
  <si>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</si>
  <si>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</si>
  <si>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</si>
  <si>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</si>
  <si>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</si>
  <si>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</si>
  <si>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</si>
  <si>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</si>
  <si>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</si>
  <si>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</si>
  <si>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</si>
  <si>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</si>
  <si>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</si>
  <si>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</si>
  <si>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</si>
  <si>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</si>
  <si>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</si>
  <si>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</si>
  <si>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</si>
  <si>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</si>
  <si>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</si>
  <si>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</si>
  <si>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</si>
  <si>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</si>
  <si>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</si>
  <si>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</si>
  <si>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</si>
  <si>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</si>
  <si>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</si>
  <si>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</si>
  <si>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</si>
  <si>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</si>
  <si>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</si>
  <si>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</si>
  <si>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</si>
  <si>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</si>
  <si>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</si>
  <si>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</si>
  <si>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</si>
  <si>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</si>
  <si>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</si>
  <si>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</si>
  <si>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</si>
  <si>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</si>
  <si>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</si>
  <si>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</si>
  <si>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</si>
  <si>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</si>
  <si>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</si>
  <si>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</si>
  <si>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</si>
  <si>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</si>
  <si>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</si>
  <si>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</si>
  <si>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</si>
  <si>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</si>
  <si>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</si>
  <si>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</si>
  <si>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</si>
  <si>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</si>
  <si>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</si>
  <si>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</si>
  <si>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</si>
  <si>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</si>
  <si>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</si>
  <si>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</si>
  <si>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</si>
  <si>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</si>
  <si>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</si>
  <si>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</si>
  <si>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</si>
  <si>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</si>
  <si>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</si>
  <si>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</si>
  <si>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</si>
  <si>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</si>
  <si>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</si>
  <si>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</si>
  <si>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</si>
  <si>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</si>
  <si>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</si>
  <si>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</si>
  <si>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</si>
  <si>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</si>
  <si>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</si>
  <si>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</si>
  <si>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</si>
  <si>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</si>
  <si>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</si>
  <si>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</si>
  <si>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</si>
  <si>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</si>
  <si>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</si>
  <si>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</si>
  <si>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</si>
  <si>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</si>
  <si>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</si>
  <si>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</si>
  <si>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</si>
  <si>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</si>
  <si>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</si>
  <si>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</si>
  <si>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</si>
  <si>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</si>
  <si>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</si>
  <si>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</si>
  <si>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</si>
  <si>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</si>
  <si>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</si>
  <si>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</si>
  <si>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</si>
  <si>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</si>
  <si>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</si>
  <si>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</si>
  <si>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</si>
  <si>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</si>
  <si>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</si>
  <si>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</si>
  <si>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</si>
  <si>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</si>
  <si>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</si>
  <si>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</si>
  <si>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</si>
  <si>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</si>
  <si>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</si>
  <si>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</si>
  <si>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</si>
  <si>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</si>
  <si>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</si>
  <si>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</si>
  <si>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</si>
  <si>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</si>
  <si>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</si>
  <si>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</si>
  <si>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</si>
  <si>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</si>
  <si>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</si>
  <si>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</si>
  <si>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</si>
  <si>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</si>
  <si>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</si>
  <si>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</si>
  <si>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</si>
  <si>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</si>
  <si>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</si>
  <si>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</si>
  <si>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</si>
  <si>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</si>
  <si>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</si>
  <si>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</si>
  <si>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</si>
  <si>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</si>
  <si>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</si>
  <si>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</si>
  <si>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</si>
  <si>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</si>
  <si>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</si>
  <si>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</si>
  <si>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</si>
  <si>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</si>
  <si>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</si>
  <si>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</si>
  <si>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</si>
  <si>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</si>
  <si>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</si>
  <si>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</si>
  <si>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</si>
  <si>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</si>
  <si>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</si>
  <si>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</si>
  <si>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</si>
  <si>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</si>
  <si>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</si>
  <si>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</si>
  <si>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</si>
  <si>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</si>
  <si>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</si>
  <si>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</si>
  <si>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</si>
  <si>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</si>
  <si>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</si>
  <si>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</si>
  <si>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</si>
  <si>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</si>
  <si>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</si>
  <si>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</si>
  <si>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</si>
  <si>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</si>
  <si>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</si>
  <si>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</si>
  <si>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</si>
  <si>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</si>
  <si>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</si>
  <si>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</si>
  <si>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</si>
  <si>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</si>
  <si>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</si>
  <si>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</si>
  <si>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</si>
  <si>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</si>
  <si>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</si>
  <si>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</si>
  <si>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</si>
  <si>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</si>
  <si>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</si>
  <si>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</si>
  <si>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</si>
  <si>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</si>
  <si>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</si>
  <si>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</si>
  <si>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</si>
  <si>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</si>
  <si>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</si>
  <si>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</si>
  <si>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</si>
  <si>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</si>
  <si>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</si>
  <si>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</si>
  <si>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</si>
  <si>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</si>
  <si>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</si>
  <si>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</si>
  <si>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</si>
  <si>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</si>
  <si>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</si>
  <si>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</si>
  <si>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</si>
  <si>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</si>
  <si>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</si>
  <si>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</si>
  <si>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</si>
  <si>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</si>
  <si>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</si>
  <si>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</si>
  <si>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</si>
  <si>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</si>
  <si>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</si>
  <si>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</si>
  <si>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</si>
  <si>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</si>
  <si>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</si>
  <si>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</si>
  <si>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</si>
  <si>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</si>
  <si>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</si>
  <si>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</si>
  <si>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</si>
  <si>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</si>
  <si>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</si>
  <si>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</si>
  <si>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</si>
  <si>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</si>
  <si>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</si>
  <si>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</si>
  <si>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</si>
  <si>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</si>
  <si>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</si>
  <si>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</si>
  <si>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</si>
  <si>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</si>
  <si>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</si>
  <si>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</si>
  <si>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</si>
  <si>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</si>
  <si>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</si>
  <si>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</si>
  <si>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</si>
  <si>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</si>
  <si>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</si>
  <si>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</si>
  <si>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</si>
  <si>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</si>
  <si>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</si>
  <si>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</si>
  <si>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</si>
  <si>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</si>
  <si>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</si>
  <si>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</si>
  <si>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</si>
  <si>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</si>
  <si>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</si>
  <si>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</si>
  <si>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</si>
  <si>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</si>
  <si>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</si>
  <si>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</si>
  <si>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</si>
  <si>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</si>
  <si>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</si>
  <si>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</si>
  <si>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</si>
  <si>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</si>
  <si>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</si>
  <si>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</si>
  <si>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</si>
  <si>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</si>
  <si>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</si>
  <si>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</si>
  <si>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</si>
  <si>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</si>
  <si>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</si>
  <si>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</si>
  <si>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</si>
  <si>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</si>
  <si>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</si>
  <si>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</si>
  <si>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</si>
  <si>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</si>
  <si>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</si>
  <si>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</si>
  <si>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</si>
  <si>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</si>
  <si>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</si>
  <si>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</si>
  <si>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</si>
  <si>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</si>
  <si>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</si>
  <si>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</si>
  <si>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</si>
  <si>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</si>
  <si>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</si>
  <si>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</si>
  <si>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</si>
  <si>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</si>
  <si>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</si>
  <si>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</si>
  <si>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</si>
  <si>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</si>
  <si>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</si>
  <si>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</si>
  <si>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</si>
  <si>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</si>
  <si>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</si>
  <si>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</si>
  <si>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</si>
  <si>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</si>
  <si>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</si>
  <si>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</si>
  <si>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</si>
  <si>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</si>
  <si>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</si>
  <si>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</si>
  <si>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</si>
  <si>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</si>
  <si>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</si>
  <si>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</si>
  <si>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</si>
  <si>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</si>
  <si>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</si>
  <si>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</si>
  <si>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</si>
  <si>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</si>
  <si>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</si>
  <si>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</si>
  <si>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</si>
  <si>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</si>
  <si>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</si>
  <si>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</si>
  <si>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</si>
  <si>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</si>
  <si>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</si>
  <si>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</si>
  <si>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</si>
  <si>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</si>
  <si>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</si>
  <si>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</si>
  <si>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</si>
  <si>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</si>
  <si>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</si>
  <si>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</si>
  <si>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</si>
  <si>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</si>
  <si>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</si>
  <si>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</si>
  <si>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</si>
  <si>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</si>
  <si>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</si>
  <si>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</si>
  <si>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</si>
  <si>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</si>
  <si>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</si>
  <si>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</si>
  <si>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</si>
  <si>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</si>
  <si>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</si>
  <si>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</si>
  <si>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</si>
  <si>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</si>
  <si>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</si>
  <si>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</si>
  <si>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</si>
  <si>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</si>
  <si>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</si>
  <si>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</si>
  <si>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</si>
  <si>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</si>
  <si>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</si>
  <si>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</si>
  <si>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</si>
  <si>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</si>
  <si>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</si>
  <si>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</si>
  <si>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</si>
  <si>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</si>
  <si>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</si>
  <si>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</si>
  <si>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</si>
  <si>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</si>
  <si>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</si>
  <si>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</si>
  <si>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</si>
  <si>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</si>
  <si>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</si>
  <si>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</si>
  <si>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</si>
  <si>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</si>
  <si>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</si>
  <si>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</si>
  <si>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</si>
  <si>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</si>
  <si>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</si>
  <si>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</si>
  <si>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</si>
  <si>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</si>
  <si>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</si>
  <si>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</si>
  <si>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</si>
  <si>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</si>
  <si>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</si>
  <si>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</si>
  <si>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</si>
  <si>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</si>
  <si>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</si>
  <si>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</si>
  <si>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</si>
  <si>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</si>
  <si>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</si>
  <si>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</si>
  <si>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</si>
  <si>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</si>
  <si>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</si>
  <si>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</si>
  <si>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</si>
  <si>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</si>
  <si>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</si>
  <si>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</si>
  <si>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</si>
  <si>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</si>
  <si>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</si>
  <si>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</si>
  <si>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</si>
  <si>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</si>
  <si>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</si>
  <si>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</si>
  <si>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</si>
  <si>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</si>
  <si>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</si>
  <si>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</si>
  <si>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</si>
  <si>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</si>
  <si>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</si>
  <si>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</si>
  <si>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</si>
  <si>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</si>
  <si>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</si>
  <si>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</si>
  <si>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</si>
  <si>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</si>
  <si>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</si>
  <si>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</si>
  <si>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</si>
  <si>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</si>
  <si>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</si>
  <si>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</si>
  <si>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</si>
  <si>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</si>
  <si>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</si>
  <si>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</si>
  <si>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</si>
  <si>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</si>
  <si>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</si>
  <si>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</si>
  <si>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</si>
  <si>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</si>
  <si>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</si>
  <si>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</si>
  <si>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</si>
  <si>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</si>
  <si>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</si>
  <si>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</si>
  <si>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</si>
  <si>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</si>
  <si>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</si>
  <si>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</si>
  <si>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</si>
  <si>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</si>
  <si>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</si>
  <si>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</si>
  <si>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</si>
  <si>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</si>
  <si>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</si>
  <si>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</si>
  <si>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</si>
  <si>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</si>
  <si>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</si>
  <si>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</si>
  <si>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</si>
  <si>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</si>
  <si>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</si>
  <si>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</si>
  <si>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</si>
  <si>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</si>
  <si>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</si>
  <si>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</si>
  <si>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</si>
  <si>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</si>
  <si>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</si>
  <si>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</si>
  <si>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</si>
  <si>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</si>
  <si>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</si>
  <si>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</si>
  <si>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</si>
  <si>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</si>
  <si>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</si>
  <si>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</si>
  <si>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</si>
  <si>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</si>
  <si>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</si>
  <si>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</si>
  <si>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</si>
  <si>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</si>
  <si>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</si>
  <si>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</si>
  <si>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</si>
  <si>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</si>
  <si>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</si>
  <si>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</si>
  <si>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</si>
  <si>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</si>
  <si>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</si>
  <si>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</si>
  <si>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</si>
  <si>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</si>
  <si>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</si>
  <si>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</si>
  <si>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</si>
  <si>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</si>
  <si>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</si>
  <si>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</si>
  <si>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</si>
  <si>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</si>
  <si>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</si>
  <si>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</si>
  <si>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</si>
  <si>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</si>
  <si>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</si>
  <si>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</si>
  <si>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</si>
  <si>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</si>
  <si>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</si>
  <si>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</si>
  <si>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</si>
  <si>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</si>
  <si>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</si>
  <si>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</si>
  <si>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</si>
  <si>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</si>
  <si>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</si>
  <si>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</si>
  <si>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</si>
  <si>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</si>
  <si>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</si>
  <si>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</si>
  <si>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</si>
  <si>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</si>
  <si>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</si>
  <si>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</si>
  <si>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</si>
  <si>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</si>
  <si>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</si>
  <si>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</si>
  <si>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</si>
  <si>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</si>
  <si>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</si>
  <si>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</si>
  <si>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</si>
  <si>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</si>
  <si>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</si>
  <si>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</si>
  <si>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</si>
  <si>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</si>
  <si>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</si>
  <si>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</si>
  <si>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</si>
  <si>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</si>
  <si>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</si>
  <si>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</si>
  <si>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</si>
  <si>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</si>
  <si>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</si>
  <si>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</si>
  <si>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</si>
  <si>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</si>
  <si>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</si>
  <si>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</si>
  <si>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</si>
  <si>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</si>
  <si>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</si>
  <si>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</si>
  <si>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</si>
  <si>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</si>
  <si>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</si>
  <si>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</si>
  <si>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</si>
  <si>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</si>
  <si>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</si>
  <si>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</si>
  <si>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</si>
  <si>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</si>
  <si>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</si>
  <si>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</si>
  <si>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</si>
  <si>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</si>
  <si>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</si>
  <si>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</si>
  <si>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</si>
  <si>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</si>
  <si>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</si>
  <si>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</si>
  <si>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</si>
  <si>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</si>
  <si>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</si>
  <si>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</si>
  <si>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</si>
  <si>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</si>
  <si>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</si>
  <si>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</si>
  <si>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</si>
  <si>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</si>
  <si>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</si>
  <si>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</si>
  <si>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</si>
  <si>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</si>
  <si>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</si>
  <si>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</si>
  <si>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</si>
  <si>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</si>
  <si>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</si>
  <si>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</si>
  <si>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</si>
  <si>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</si>
  <si>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</si>
  <si>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</si>
  <si>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</si>
  <si>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</si>
  <si>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</si>
  <si>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</si>
  <si>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</si>
  <si>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</si>
  <si>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</si>
  <si>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</si>
  <si>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</si>
  <si>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</si>
  <si>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</si>
  <si>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</si>
  <si>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</si>
  <si>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</si>
  <si>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</si>
  <si>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</si>
  <si>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</si>
  <si>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</si>
  <si>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</si>
  <si>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</si>
  <si>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</si>
  <si>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</si>
  <si>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</si>
  <si>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</si>
  <si>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</si>
  <si>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</si>
  <si>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</si>
  <si>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</si>
  <si>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</si>
  <si>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</si>
  <si>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</si>
  <si>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</si>
  <si>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</si>
  <si>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</si>
  <si>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</si>
  <si>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</si>
  <si>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</si>
  <si>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</si>
  <si>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</si>
  <si>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</si>
  <si>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</si>
  <si>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</si>
  <si>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</si>
  <si>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</si>
  <si>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</si>
  <si>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</si>
  <si>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</si>
  <si>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</si>
  <si>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</si>
  <si>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</si>
  <si>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</si>
  <si>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</si>
  <si>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</si>
  <si>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</si>
  <si>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</si>
  <si>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</si>
  <si>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</si>
  <si>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</si>
  <si>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</si>
  <si>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</si>
  <si>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</si>
  <si>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</si>
  <si>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</si>
  <si>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</si>
  <si>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</si>
  <si>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</si>
  <si>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</si>
  <si>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</si>
  <si>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</si>
  <si>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</si>
  <si>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</si>
  <si>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</si>
  <si>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</si>
  <si>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</si>
  <si>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</si>
  <si>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</si>
  <si>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</si>
  <si>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</si>
  <si>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</si>
  <si>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</si>
  <si>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</si>
  <si>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</si>
  <si>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</si>
  <si>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</si>
  <si>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</si>
  <si>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</si>
  <si>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</si>
  <si>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</si>
  <si>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</si>
  <si>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</si>
  <si>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</si>
  <si>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</si>
  <si>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</si>
  <si>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</si>
  <si>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</si>
  <si>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</si>
  <si>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</si>
  <si>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</si>
  <si>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</si>
  <si>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</si>
  <si>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</si>
  <si>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</si>
  <si>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</si>
  <si>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</si>
  <si>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</si>
  <si>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</si>
  <si>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</si>
  <si>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</si>
  <si>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</si>
  <si>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</si>
  <si>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</si>
  <si>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</si>
  <si>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</si>
  <si>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</si>
  <si>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</si>
  <si>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</si>
  <si>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</si>
  <si>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</si>
  <si>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</si>
  <si>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</si>
  <si>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</si>
  <si>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</si>
  <si>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</si>
  <si>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</si>
  <si>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</si>
  <si>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</si>
  <si>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</si>
  <si>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</si>
  <si>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</si>
  <si>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</si>
  <si>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</si>
  <si>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</si>
  <si>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</si>
  <si>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</si>
  <si>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</si>
  <si>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</si>
  <si>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</si>
  <si>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</si>
  <si>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</si>
  <si>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</si>
  <si>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</si>
  <si>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</si>
  <si>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</si>
  <si>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</si>
  <si>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</si>
  <si>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</si>
  <si>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</si>
  <si>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</si>
  <si>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</si>
  <si>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</si>
  <si>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</si>
  <si>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</si>
  <si>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</si>
  <si>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</si>
  <si>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</si>
  <si>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</si>
  <si>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</si>
  <si>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</si>
  <si>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</si>
  <si>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</si>
  <si>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</si>
  <si>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</si>
  <si>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</si>
  <si>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</si>
  <si>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</si>
  <si>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</si>
  <si>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</si>
  <si>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</si>
  <si>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</si>
  <si>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</si>
  <si>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</si>
  <si>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</si>
  <si>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</si>
  <si>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</si>
  <si>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</si>
  <si>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</si>
  <si>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</si>
  <si>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</si>
  <si>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</si>
  <si>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</si>
  <si>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</si>
  <si>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</si>
  <si>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</si>
  <si>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</si>
  <si>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</si>
  <si>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</si>
  <si>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</si>
  <si>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</si>
  <si>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</si>
  <si>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</si>
  <si>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</si>
  <si>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</si>
  <si>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</si>
  <si>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</si>
  <si>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</si>
  <si>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</si>
  <si>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</si>
  <si>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</si>
  <si>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</si>
  <si>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</si>
  <si>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</si>
  <si>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</si>
  <si>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</si>
  <si>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</si>
  <si>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</si>
  <si>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</si>
  <si>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</si>
  <si>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</si>
  <si>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</si>
  <si>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</si>
  <si>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</si>
  <si>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</si>
  <si>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</si>
  <si>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</si>
  <si>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</si>
  <si>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</si>
  <si>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</si>
  <si>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</si>
  <si>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</si>
  <si>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</si>
  <si>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</si>
  <si>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</si>
  <si>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</si>
  <si>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</si>
  <si>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</si>
  <si>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</si>
  <si>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</si>
  <si>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</si>
  <si>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</si>
  <si>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</si>
  <si>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</si>
  <si>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</si>
  <si>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</si>
  <si>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</si>
  <si>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</si>
  <si>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</si>
  <si>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</si>
  <si>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</si>
  <si>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</si>
  <si>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</si>
  <si>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</si>
  <si>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</si>
  <si>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</si>
  <si>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</si>
  <si>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</si>
  <si>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</si>
  <si>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</si>
  <si>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</si>
  <si>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</si>
  <si>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</si>
  <si>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</si>
  <si>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</si>
  <si>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</si>
  <si>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</si>
  <si>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</si>
  <si>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</si>
  <si>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</si>
  <si>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</si>
  <si>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</si>
  <si>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</si>
  <si>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</si>
  <si>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</si>
  <si>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</si>
  <si>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</si>
  <si>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</si>
  <si>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</si>
  <si>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</si>
  <si>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</si>
  <si>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</si>
  <si>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</si>
  <si>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</si>
  <si>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</si>
  <si>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</si>
  <si>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</si>
  <si>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</si>
  <si>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</si>
  <si>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</si>
  <si>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</si>
  <si>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</si>
  <si>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</si>
  <si>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</si>
  <si>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</si>
  <si>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</si>
  <si>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</si>
  <si>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</si>
  <si>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</si>
  <si>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</si>
  <si>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</si>
  <si>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</si>
  <si>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</si>
  <si>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</si>
  <si>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</si>
  <si>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</si>
  <si>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</si>
  <si>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</si>
  <si>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</si>
  <si>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</si>
  <si>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</si>
  <si>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</si>
  <si>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</si>
  <si>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</si>
  <si>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</si>
  <si>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</si>
  <si>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</si>
  <si>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</si>
  <si>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</si>
  <si>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</si>
  <si>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</si>
  <si>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</si>
  <si>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</si>
  <si>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</si>
  <si>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</si>
  <si>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</si>
  <si>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</si>
  <si>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</si>
  <si>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</si>
  <si>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</si>
  <si>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</si>
  <si>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</si>
  <si>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</si>
  <si>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</si>
  <si>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</si>
  <si>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</si>
  <si>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</si>
  <si>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</si>
  <si>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</si>
  <si>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</si>
  <si>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</si>
  <si>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</si>
  <si>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</si>
  <si>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</si>
  <si>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</si>
  <si>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</si>
  <si>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</si>
  <si>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</si>
  <si>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</si>
  <si>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</si>
  <si>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</si>
  <si>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</si>
  <si>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</si>
  <si>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</si>
  <si>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</si>
  <si>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</si>
  <si>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</si>
  <si>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</si>
  <si>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</si>
  <si>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</si>
  <si>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</si>
  <si>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</si>
  <si>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</si>
  <si>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</si>
  <si>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</si>
  <si>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</si>
  <si>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</si>
  <si>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</si>
  <si>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</si>
  <si>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</si>
  <si>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</si>
  <si>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</si>
  <si>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</si>
  <si>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</si>
  <si>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</si>
  <si>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</si>
  <si>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</si>
  <si>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</si>
  <si>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</si>
  <si>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</si>
  <si>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</si>
  <si>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</si>
  <si>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</si>
  <si>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</si>
  <si>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</si>
  <si>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</si>
  <si>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</si>
  <si>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</si>
  <si>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</si>
  <si>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</si>
  <si>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</si>
  <si>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</si>
  <si>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</si>
  <si>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</si>
  <si>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</si>
  <si>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</si>
  <si>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</si>
  <si>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</si>
  <si>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</si>
  <si>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</si>
  <si>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</si>
  <si>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</si>
  <si>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</si>
  <si>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</si>
  <si>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</si>
  <si>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</si>
  <si>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</si>
  <si>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</si>
  <si>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</si>
  <si>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</si>
  <si>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</si>
  <si>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</si>
  <si>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</si>
  <si>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</si>
  <si>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</si>
  <si>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</si>
  <si>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</si>
  <si>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</si>
  <si>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</si>
  <si>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</si>
  <si>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</si>
  <si>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</si>
  <si>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</si>
  <si>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</si>
  <si>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</si>
  <si>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</si>
  <si>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</si>
  <si>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</si>
  <si>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</si>
  <si>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</si>
  <si>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</si>
  <si>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</si>
  <si>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</si>
  <si>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</si>
  <si>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</si>
  <si>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</si>
  <si>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</si>
  <si>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</si>
  <si>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</si>
  <si>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</si>
  <si>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</si>
  <si>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</si>
  <si>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</si>
  <si>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</si>
  <si>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</si>
  <si>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</si>
  <si>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</si>
  <si>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</si>
  <si>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</si>
  <si>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</si>
  <si>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</si>
  <si>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</si>
  <si>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</si>
  <si>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</si>
  <si>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</si>
  <si>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</si>
  <si>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</si>
  <si>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</si>
  <si>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</si>
  <si>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</si>
  <si>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</si>
  <si>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</si>
  <si>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</si>
  <si>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</si>
  <si>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</si>
  <si>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</si>
  <si>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</si>
  <si>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</si>
  <si>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</si>
  <si>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</si>
  <si>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</si>
  <si>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</si>
  <si>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</si>
  <si>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</si>
  <si>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</si>
  <si>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</si>
  <si>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</si>
  <si>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</si>
  <si>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</si>
  <si>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</si>
  <si>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</si>
  <si>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</si>
  <si>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</si>
  <si>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</si>
  <si>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</si>
  <si>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</si>
  <si>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</si>
  <si>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</si>
  <si>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</si>
  <si>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</si>
  <si>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</si>
  <si>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</si>
  <si>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</si>
  <si>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</si>
  <si>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</si>
  <si>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</si>
  <si>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</si>
  <si>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</si>
  <si>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</si>
  <si>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</si>
  <si>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</si>
  <si>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</si>
  <si>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</si>
  <si>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</si>
  <si>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</si>
  <si>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</si>
  <si>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</si>
  <si>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</si>
  <si>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</si>
  <si>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</si>
  <si>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</si>
  <si>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</si>
  <si>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</si>
  <si>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</si>
  <si>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</si>
  <si>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</si>
  <si>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</si>
  <si>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</si>
  <si>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</si>
  <si>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</si>
  <si>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</si>
  <si>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</si>
  <si>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</si>
  <si>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</si>
  <si>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</si>
  <si>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</si>
  <si>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</si>
  <si>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</si>
  <si>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</si>
  <si>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</si>
  <si>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</si>
  <si>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</si>
  <si>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</si>
  <si>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</si>
  <si>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</si>
  <si>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</si>
  <si>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</si>
  <si>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</si>
  <si>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</si>
  <si>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</si>
  <si>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</si>
  <si>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</si>
  <si>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</si>
  <si>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</si>
  <si>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</si>
  <si>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</si>
  <si>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</si>
  <si>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</si>
  <si>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</si>
  <si>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</si>
  <si>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</si>
  <si>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</si>
  <si>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</si>
  <si>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</si>
  <si>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</si>
  <si>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</si>
  <si>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</si>
  <si>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</si>
  <si>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</si>
  <si>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</si>
  <si>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</si>
  <si>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</si>
  <si>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</si>
  <si>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</si>
  <si>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</si>
  <si>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</si>
  <si>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</si>
  <si>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</si>
  <si>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</si>
  <si>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</si>
  <si>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</si>
  <si>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</si>
  <si>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</si>
  <si>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</si>
  <si>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</si>
  <si>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</si>
  <si>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</si>
  <si>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</si>
  <si>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</si>
  <si>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</si>
  <si>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</si>
  <si>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</si>
  <si>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</si>
  <si>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</si>
  <si>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</si>
  <si>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</si>
  <si>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</si>
  <si>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</si>
  <si>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</si>
  <si>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</si>
  <si>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</si>
  <si>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</si>
  <si>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</si>
  <si>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</si>
  <si>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</si>
  <si>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</si>
  <si>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</si>
  <si>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</si>
  <si>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</si>
  <si>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</si>
  <si>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</si>
  <si>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</si>
  <si>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</si>
  <si>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</si>
  <si>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</si>
  <si>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</si>
  <si>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</si>
  <si>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</si>
  <si>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</si>
  <si>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</si>
  <si>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</si>
  <si>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</si>
  <si>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</si>
  <si>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</si>
  <si>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</si>
  <si>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</si>
  <si>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</si>
  <si>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</si>
  <si>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</si>
  <si>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</si>
  <si>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</si>
  <si>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</si>
  <si>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</si>
  <si>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</si>
  <si>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</si>
  <si>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</si>
  <si>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</si>
  <si>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</si>
  <si>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</si>
  <si>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</si>
  <si>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</si>
  <si>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</si>
  <si>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</si>
  <si>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</si>
  <si>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</si>
  <si>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</si>
  <si>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</si>
  <si>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</si>
  <si>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</si>
  <si>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</si>
  <si>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</si>
  <si>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</si>
  <si>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</si>
  <si>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</si>
  <si>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</si>
  <si>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</si>
  <si>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</si>
  <si>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</si>
  <si>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</si>
  <si>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</si>
  <si>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</si>
  <si>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</si>
  <si>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</si>
  <si>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</si>
  <si>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</si>
  <si>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</si>
  <si>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</si>
  <si>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</si>
  <si>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</si>
  <si>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</si>
  <si>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</si>
  <si>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</si>
  <si>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</si>
  <si>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</si>
  <si>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</si>
  <si>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</si>
  <si>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</si>
  <si>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</si>
  <si>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</si>
  <si>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</si>
  <si>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</si>
  <si>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</si>
  <si>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</si>
  <si>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</si>
  <si>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</si>
  <si>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</si>
  <si>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</si>
  <si>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</si>
  <si>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</si>
  <si>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</si>
  <si>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</si>
  <si>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</si>
  <si>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</si>
  <si>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</si>
  <si>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</si>
  <si>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</si>
  <si>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</si>
  <si>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</si>
  <si>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</si>
  <si>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</si>
  <si>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</si>
  <si>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</si>
  <si>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</si>
  <si>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</si>
  <si>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</si>
  <si>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</si>
  <si>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</si>
  <si>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</si>
  <si>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</si>
  <si>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</si>
  <si>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</si>
  <si>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</si>
  <si>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</si>
  <si>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</si>
  <si>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</si>
  <si>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</si>
  <si>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</si>
  <si>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</si>
  <si>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</si>
  <si>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</si>
  <si>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</si>
  <si>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</si>
  <si>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</si>
  <si>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</si>
  <si>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</si>
  <si>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</si>
  <si>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</si>
  <si>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</si>
  <si>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</si>
  <si>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</si>
  <si>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</si>
  <si>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</si>
  <si>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</si>
  <si>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</si>
  <si>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</si>
  <si>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</si>
  <si>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</si>
  <si>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</si>
  <si>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</si>
  <si>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</si>
  <si>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</si>
  <si>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</si>
  <si>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</si>
  <si>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</si>
  <si>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</si>
  <si>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</si>
  <si>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</si>
  <si>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</si>
  <si>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</si>
  <si>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</si>
  <si>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</si>
  <si>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</si>
  <si>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</si>
  <si>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</si>
  <si>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</si>
  <si>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</si>
  <si>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</si>
  <si>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</si>
  <si>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</si>
  <si>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</si>
  <si>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</si>
  <si>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</si>
  <si>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</si>
  <si>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</si>
  <si>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</si>
  <si>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</si>
  <si>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</si>
  <si>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</si>
  <si>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</si>
  <si>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</si>
  <si>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</si>
  <si>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</si>
  <si>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</si>
  <si>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</si>
  <si>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</si>
  <si>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</si>
  <si>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</si>
  <si>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</si>
  <si>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</si>
  <si>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</si>
  <si>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</si>
  <si>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</si>
  <si>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</si>
  <si>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</si>
  <si>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</si>
  <si>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</si>
  <si>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</si>
  <si>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</si>
  <si>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</si>
  <si>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</si>
  <si>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</si>
  <si>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</si>
  <si>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</si>
  <si>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</si>
  <si>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</si>
  <si>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</si>
  <si>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</si>
  <si>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</si>
  <si>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</si>
  <si>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</si>
  <si>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</si>
  <si>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</si>
  <si>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</si>
  <si>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</si>
  <si>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</si>
  <si>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</si>
  <si>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</si>
  <si>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</si>
  <si>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</si>
  <si>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</si>
  <si>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</si>
  <si>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</si>
  <si>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</si>
  <si>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</si>
  <si>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</si>
  <si>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</si>
  <si>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</si>
  <si>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</si>
  <si>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</si>
  <si>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</si>
  <si>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</si>
  <si>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</si>
  <si>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</si>
  <si>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</si>
  <si>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</si>
  <si>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</si>
  <si>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</si>
  <si>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</si>
  <si>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</si>
  <si>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</si>
  <si>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</si>
  <si>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</si>
  <si>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</si>
  <si>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</si>
  <si>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</si>
  <si>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</si>
  <si>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</si>
  <si>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</si>
  <si>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</si>
  <si>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</si>
  <si>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</si>
  <si>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</si>
  <si>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</si>
  <si>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</si>
  <si>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</si>
  <si>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</si>
  <si>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</si>
  <si>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</si>
  <si>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</si>
  <si>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</si>
  <si>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</si>
  <si>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</si>
  <si>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</si>
  <si>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</si>
  <si>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</si>
  <si>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</si>
  <si>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</si>
  <si>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</si>
  <si>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</si>
  <si>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</si>
  <si>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</si>
  <si>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</si>
  <si>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</si>
  <si>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</si>
  <si>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</si>
  <si>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</si>
  <si>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</si>
  <si>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</si>
  <si>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</si>
  <si>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</si>
  <si>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</si>
  <si>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</si>
  <si>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</si>
  <si>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</si>
  <si>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</si>
  <si>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</si>
  <si>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</si>
  <si>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</si>
  <si>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</si>
  <si>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</si>
  <si>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</si>
  <si>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</si>
  <si>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</si>
  <si>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</si>
  <si>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</si>
  <si>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</si>
  <si>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</si>
  <si>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</si>
  <si>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</si>
  <si>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</si>
  <si>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</si>
  <si>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</si>
  <si>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</si>
  <si>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</si>
  <si>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</si>
  <si>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</si>
  <si>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</si>
  <si>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</si>
  <si>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</si>
  <si>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</si>
  <si>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</si>
  <si>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</si>
  <si>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</si>
  <si>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</si>
  <si>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</si>
  <si>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</si>
  <si>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</si>
  <si>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</si>
  <si>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</si>
  <si>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</si>
  <si>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</si>
  <si>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</si>
  <si>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</si>
  <si>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</si>
  <si>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</si>
  <si>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</si>
  <si>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</si>
  <si>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</si>
  <si>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</si>
  <si>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</si>
  <si>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</si>
  <si>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</si>
  <si>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</si>
  <si>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</si>
  <si>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</si>
  <si>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</si>
  <si>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</si>
  <si>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</si>
  <si>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</si>
  <si>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</si>
  <si>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</si>
  <si>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</si>
  <si>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</si>
  <si>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</si>
  <si>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</si>
  <si>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</si>
  <si>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</si>
  <si>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</si>
  <si>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</si>
  <si>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</si>
  <si>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</si>
  <si>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</si>
  <si>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</si>
  <si>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</si>
  <si>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</si>
  <si>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</si>
  <si>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</si>
  <si>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</si>
  <si>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</si>
  <si>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</si>
  <si>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</si>
  <si>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</si>
  <si>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</si>
  <si>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</si>
  <si>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</si>
  <si>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</si>
  <si>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</si>
  <si>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</si>
  <si>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</si>
  <si>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</si>
  <si>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</si>
  <si>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</si>
  <si>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</si>
  <si>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</si>
  <si>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</si>
  <si>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</si>
  <si>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</si>
  <si>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</si>
  <si>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</si>
  <si>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</si>
  <si>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</si>
  <si>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</si>
  <si>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</si>
  <si>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</si>
  <si>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</si>
  <si>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</si>
  <si>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</si>
  <si>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</si>
  <si>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</si>
  <si>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</si>
  <si>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</si>
  <si>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</si>
  <si>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</si>
  <si>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</si>
  <si>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</si>
  <si>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</si>
  <si>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</si>
  <si>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</si>
  <si>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</si>
  <si>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</si>
  <si>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</si>
  <si>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</si>
  <si>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</si>
  <si>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</si>
  <si>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</si>
  <si>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</si>
  <si>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</si>
  <si>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</si>
  <si>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</si>
  <si>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</si>
  <si>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</si>
  <si>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</si>
  <si>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</si>
  <si>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</si>
  <si>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</si>
  <si>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</si>
  <si>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</si>
  <si>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</si>
  <si>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</si>
  <si>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</si>
  <si>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</si>
  <si>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</si>
  <si>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</si>
  <si>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</si>
  <si>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</si>
  <si>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</si>
  <si>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</si>
  <si>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</si>
  <si>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</si>
  <si>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</si>
  <si>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</si>
  <si>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</si>
  <si>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</si>
  <si>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</si>
  <si>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</si>
  <si>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</si>
  <si>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</si>
  <si>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</si>
  <si>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</si>
  <si>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</si>
  <si>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</si>
  <si>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</si>
  <si>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</si>
  <si>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</si>
  <si>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</si>
  <si>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</si>
  <si>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</si>
  <si>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</si>
  <si>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</si>
  <si>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</si>
  <si>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</si>
  <si>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</si>
  <si>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</si>
  <si>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</si>
  <si>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</si>
  <si>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</si>
  <si>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</si>
  <si>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</si>
  <si>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</si>
  <si>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</si>
  <si>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</si>
  <si>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</si>
  <si>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</si>
  <si>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</si>
  <si>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</si>
  <si>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</si>
  <si>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</si>
  <si>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</si>
  <si>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</si>
  <si>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</si>
  <si>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</si>
  <si>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</si>
  <si>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</si>
  <si>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</si>
  <si>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</si>
  <si>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</si>
  <si>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</si>
  <si>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</si>
  <si>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</si>
  <si>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</si>
  <si>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</si>
  <si>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</si>
  <si>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</si>
  <si>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</si>
  <si>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</si>
  <si>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</si>
  <si>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</si>
  <si>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</si>
  <si>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</si>
  <si>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</si>
  <si>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</si>
  <si>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</si>
  <si>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</si>
  <si>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</si>
  <si>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</si>
  <si>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</si>
  <si>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</si>
  <si>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</si>
  <si>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</si>
  <si>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</si>
  <si>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</si>
  <si>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</si>
  <si>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</si>
  <si>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</si>
  <si>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</si>
  <si>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</si>
  <si>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</si>
  <si>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</si>
  <si>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</si>
  <si>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</si>
  <si>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</si>
  <si>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</si>
  <si>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</si>
  <si>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</si>
  <si>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</si>
  <si>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</si>
  <si>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</si>
  <si>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</si>
  <si>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</si>
  <si>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</si>
  <si>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</si>
  <si>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</si>
  <si>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</si>
  <si>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</si>
  <si>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</si>
  <si>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</si>
  <si>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</si>
  <si>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</si>
  <si>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</si>
  <si>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</si>
  <si>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</si>
  <si>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</si>
  <si>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</si>
  <si>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</si>
  <si>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</si>
  <si>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</si>
  <si>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</si>
  <si>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</si>
  <si>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</si>
  <si>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</si>
  <si>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</si>
  <si>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</si>
  <si>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</si>
  <si>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</si>
  <si>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</si>
  <si>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</si>
  <si>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</si>
  <si>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</si>
  <si>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</si>
  <si>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</si>
  <si>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</si>
  <si>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</si>
  <si>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</si>
  <si>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</si>
  <si>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</si>
  <si>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</si>
  <si>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</si>
  <si>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</si>
  <si>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</si>
  <si>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</si>
  <si>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</si>
  <si>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</si>
  <si>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</si>
  <si>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</si>
  <si>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</si>
  <si>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</si>
  <si>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</si>
  <si>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</si>
  <si>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</si>
  <si>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</si>
  <si>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</si>
  <si>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</si>
  <si>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</si>
  <si>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</si>
  <si>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</si>
  <si>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</si>
  <si>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</si>
  <si>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</si>
  <si>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</si>
  <si>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</si>
  <si>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</si>
  <si>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</si>
  <si>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</si>
  <si>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</si>
  <si>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</si>
  <si>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</si>
  <si>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</si>
  <si>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</si>
  <si>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</si>
  <si>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</si>
  <si>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</si>
  <si>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</si>
  <si>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</si>
  <si>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</si>
  <si>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</si>
  <si>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</si>
  <si>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</si>
  <si>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</si>
  <si>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</si>
  <si>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</si>
  <si>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</si>
  <si>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</si>
  <si>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</si>
  <si>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</si>
  <si>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</si>
  <si>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</si>
  <si>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</si>
  <si>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</si>
  <si>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</si>
  <si>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</si>
  <si>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</si>
  <si>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</si>
  <si>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</si>
  <si>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</si>
  <si>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</si>
  <si>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</si>
  <si>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</si>
  <si>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</si>
  <si>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</si>
  <si>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</si>
  <si>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</si>
  <si>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</si>
  <si>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</si>
  <si>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</si>
  <si>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</si>
  <si>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</si>
  <si>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</si>
  <si>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</si>
  <si>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</si>
  <si>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</si>
  <si>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</si>
  <si>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</si>
  <si>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</si>
  <si>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</si>
  <si>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</si>
  <si>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</si>
  <si>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</si>
  <si>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</si>
  <si>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</si>
  <si>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</si>
  <si>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</si>
  <si>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</si>
  <si>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</si>
  <si>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</si>
  <si>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</si>
  <si>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</si>
  <si>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</si>
  <si>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</si>
  <si>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</si>
  <si>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</si>
  <si>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</si>
  <si>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</si>
  <si>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</si>
  <si>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</si>
  <si>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</si>
  <si>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</si>
  <si>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</si>
  <si>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</si>
  <si>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</si>
  <si>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</si>
  <si>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</si>
  <si>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</si>
  <si>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</si>
  <si>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</si>
  <si>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</si>
  <si>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</si>
  <si>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</si>
  <si>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</si>
  <si>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</si>
  <si>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</si>
  <si>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</si>
  <si>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</si>
  <si>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</si>
  <si>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</si>
  <si>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</si>
  <si>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</si>
  <si>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</si>
  <si>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</si>
  <si>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</si>
  <si>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</si>
  <si>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</si>
  <si>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</si>
  <si>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</si>
  <si>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</si>
  <si>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</si>
  <si>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</si>
  <si>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</si>
  <si>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</si>
  <si>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</si>
  <si>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</si>
  <si>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</si>
  <si>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</si>
  <si>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</si>
  <si>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</si>
  <si>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</si>
  <si>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</si>
  <si>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</si>
  <si>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</si>
  <si>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</si>
  <si>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</si>
  <si>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</si>
  <si>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</si>
  <si>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</si>
  <si>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</si>
  <si>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</si>
  <si>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</si>
  <si>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</si>
  <si>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</si>
  <si>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</si>
  <si>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</si>
  <si>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</si>
  <si>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</si>
  <si>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</si>
  <si>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</si>
  <si>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</si>
  <si>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</si>
  <si>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</si>
  <si>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</si>
  <si>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</si>
  <si>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</si>
  <si>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</si>
  <si>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</si>
  <si>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</si>
  <si>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</si>
  <si>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</si>
  <si>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</si>
  <si>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</si>
  <si>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</si>
  <si>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</si>
  <si>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</si>
  <si>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</si>
  <si>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</si>
  <si>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</si>
  <si>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</si>
  <si>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</si>
  <si>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</si>
  <si>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</si>
  <si>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</si>
  <si>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</si>
  <si>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</si>
  <si>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</si>
  <si>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</si>
  <si>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</si>
  <si>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</si>
  <si>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</si>
  <si>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</si>
  <si>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</si>
  <si>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</si>
  <si>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</si>
  <si>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</si>
  <si>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</si>
  <si>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</si>
  <si>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</si>
  <si>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</si>
  <si>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</si>
  <si>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</si>
  <si>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</si>
  <si>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</si>
  <si>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</si>
  <si>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</si>
  <si>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</si>
  <si>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</si>
  <si>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</si>
  <si>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</si>
  <si>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</si>
  <si>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</si>
  <si>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</si>
  <si>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</si>
  <si>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</si>
  <si>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</si>
  <si>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</si>
  <si>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</si>
  <si>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</si>
  <si>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</si>
  <si>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</si>
  <si>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</si>
  <si>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</si>
  <si>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</si>
  <si>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</si>
  <si>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</si>
  <si>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</si>
  <si>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</si>
  <si>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</si>
  <si>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</si>
  <si>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</si>
  <si>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</si>
  <si>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</si>
  <si>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</si>
  <si>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</si>
  <si>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</si>
  <si>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</si>
  <si>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</si>
  <si>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</si>
  <si>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</si>
  <si>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</si>
  <si>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</si>
  <si>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</si>
  <si>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</si>
  <si>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</si>
  <si>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</si>
  <si>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</si>
  <si>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</si>
  <si>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</si>
  <si>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</si>
  <si>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</si>
  <si>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</si>
  <si>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</si>
  <si>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</si>
  <si>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</si>
  <si>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</si>
  <si>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</si>
  <si>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</si>
  <si>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</si>
  <si>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</si>
  <si>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</si>
  <si>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</si>
  <si>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</si>
  <si>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</si>
  <si>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</si>
  <si>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</si>
  <si>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</si>
  <si>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</si>
  <si>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</si>
  <si>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</si>
  <si>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</si>
  <si>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</si>
  <si>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</si>
  <si>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</si>
  <si>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</si>
  <si>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</si>
  <si>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</si>
  <si>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</si>
  <si>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</si>
  <si>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</si>
  <si>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</si>
  <si>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</si>
  <si>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</si>
  <si>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</si>
  <si>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</si>
  <si>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</si>
  <si>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</si>
  <si>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</si>
  <si>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</si>
  <si>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</si>
  <si>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</si>
  <si>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</si>
  <si>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</si>
  <si>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</si>
  <si>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</si>
  <si>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</si>
  <si>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</si>
  <si>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</si>
  <si>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</si>
  <si>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</si>
  <si>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</si>
  <si>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</si>
  <si>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</si>
  <si>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</si>
  <si>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</si>
  <si>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</si>
  <si>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</si>
  <si>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</si>
  <si>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</si>
  <si>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</si>
  <si>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</si>
  <si>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</si>
  <si>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</si>
  <si>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</si>
  <si>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</si>
  <si>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</si>
  <si>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</si>
  <si>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</si>
  <si>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</si>
  <si>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</si>
  <si>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</si>
  <si>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</si>
  <si>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</si>
  <si>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</si>
  <si>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</si>
  <si>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</si>
  <si>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</si>
  <si>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</si>
  <si>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</si>
  <si>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</si>
  <si>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</si>
  <si>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</si>
  <si>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</si>
  <si>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</si>
  <si>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</si>
  <si>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</si>
  <si>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</si>
  <si>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</si>
  <si>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</si>
  <si>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</si>
  <si>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</si>
  <si>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</si>
  <si>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</si>
  <si>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</si>
  <si>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</si>
  <si>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</si>
  <si>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</si>
  <si>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</si>
  <si>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</si>
  <si>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</si>
  <si>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</si>
  <si>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</si>
  <si>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</si>
  <si>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</si>
  <si>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</si>
  <si>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</si>
  <si>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</si>
  <si>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</si>
  <si>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</si>
  <si>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</si>
  <si>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</si>
  <si>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</si>
  <si>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</si>
  <si>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</si>
  <si>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</si>
  <si>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</si>
  <si>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</si>
  <si>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</si>
  <si>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</si>
  <si>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</si>
  <si>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</si>
  <si>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</si>
  <si>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</si>
  <si>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</si>
  <si>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</si>
  <si>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</si>
  <si>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</si>
  <si>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</si>
  <si>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</si>
  <si>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</si>
  <si>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</si>
  <si>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</si>
  <si>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</si>
  <si>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</si>
  <si>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</si>
  <si>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</si>
  <si>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</si>
  <si>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</si>
  <si>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</si>
  <si>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</si>
  <si>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</si>
  <si>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</si>
  <si>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</si>
  <si>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</si>
  <si>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</si>
  <si>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</si>
  <si>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</si>
  <si>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</si>
  <si>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</si>
  <si>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</si>
  <si>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</si>
  <si>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</si>
  <si>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</si>
  <si>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</si>
  <si>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</si>
  <si>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</si>
  <si>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</si>
  <si>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</si>
  <si>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</si>
  <si>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</si>
  <si>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</si>
  <si>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</si>
  <si>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</si>
  <si>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</si>
  <si>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</si>
  <si>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</si>
  <si>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</si>
  <si>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</si>
  <si>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</si>
  <si>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</si>
  <si>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</si>
  <si>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</si>
  <si>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</si>
  <si>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</si>
  <si>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</si>
  <si>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</si>
  <si>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</si>
  <si>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</si>
  <si>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</si>
  <si>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</si>
  <si>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</si>
  <si>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</si>
  <si>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</si>
  <si>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</si>
  <si>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</si>
  <si>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</si>
  <si>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</si>
  <si>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</si>
  <si>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</si>
  <si>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</si>
  <si>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</si>
  <si>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</si>
  <si>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</si>
  <si>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</si>
  <si>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</si>
  <si>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</si>
  <si>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</si>
  <si>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</si>
  <si>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</si>
  <si>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</si>
  <si>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</si>
  <si>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</si>
  <si>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</si>
  <si>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</si>
  <si>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</si>
  <si>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</si>
  <si>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</si>
  <si>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</si>
  <si>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</si>
  <si>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</si>
  <si>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</si>
  <si>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</si>
  <si>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</si>
  <si>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</si>
  <si>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</si>
  <si>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</si>
  <si>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</si>
  <si>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</si>
  <si>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</si>
  <si>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</si>
  <si>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</si>
  <si>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</si>
  <si>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</si>
  <si>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</si>
  <si>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</si>
  <si>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</si>
  <si>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</si>
  <si>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</si>
  <si>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</si>
  <si>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</si>
  <si>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</si>
  <si>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</si>
  <si>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</si>
  <si>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</si>
  <si>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</si>
  <si>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</si>
  <si>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</si>
  <si>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</si>
  <si>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</si>
  <si>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</si>
  <si>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</si>
  <si>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</si>
  <si>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</si>
  <si>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</si>
  <si>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</si>
  <si>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</si>
  <si>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</si>
  <si>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</si>
  <si>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</si>
  <si>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</si>
  <si>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</si>
  <si>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</si>
  <si>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</si>
  <si>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</si>
  <si>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</si>
  <si>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</si>
  <si>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</si>
  <si>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</si>
  <si>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</si>
  <si>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</si>
  <si>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</si>
  <si>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</si>
  <si>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</si>
  <si>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</si>
  <si>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</si>
  <si>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</si>
  <si>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</si>
  <si>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</si>
  <si>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</si>
  <si>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</si>
  <si>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</si>
  <si>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</si>
  <si>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</si>
  <si>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</si>
  <si>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</si>
  <si>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</si>
  <si>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</si>
  <si>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</si>
  <si>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</si>
  <si>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</si>
  <si>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</si>
  <si>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</si>
  <si>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</si>
  <si>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</si>
  <si>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</si>
  <si>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</si>
  <si>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</si>
  <si>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</si>
  <si>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</si>
  <si>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</si>
  <si>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</si>
  <si>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</si>
  <si>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</si>
  <si>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</si>
  <si>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</si>
  <si>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</si>
  <si>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</si>
  <si>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</si>
  <si>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</si>
  <si>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</si>
  <si>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</si>
  <si>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</si>
  <si>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</si>
  <si>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</si>
  <si>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</si>
  <si>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</si>
  <si>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</si>
  <si>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</si>
  <si>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</si>
  <si>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</si>
  <si>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</si>
  <si>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</si>
  <si>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</si>
  <si>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</si>
  <si>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</si>
  <si>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</si>
  <si>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</si>
  <si>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</si>
  <si>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</si>
  <si>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</si>
  <si>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</si>
  <si>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</si>
  <si>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</si>
  <si>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</si>
  <si>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</si>
  <si>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</si>
  <si>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</si>
  <si>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</si>
  <si>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</si>
  <si>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</si>
  <si>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</si>
  <si>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</si>
  <si>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</si>
  <si>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</si>
  <si>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</si>
  <si>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</si>
  <si>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</si>
  <si>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</si>
  <si>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</si>
  <si>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</si>
  <si>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</si>
  <si>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</si>
  <si>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</si>
  <si>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</si>
  <si>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</si>
  <si>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</si>
  <si>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</si>
  <si>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</si>
  <si>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</si>
  <si>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</si>
  <si>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</si>
  <si>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</si>
  <si>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</si>
  <si>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</si>
  <si>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</si>
  <si>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</si>
  <si>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</si>
  <si>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</si>
  <si>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</si>
  <si>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</si>
  <si>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</si>
  <si>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</si>
  <si>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</si>
  <si>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</si>
  <si>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</si>
  <si>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</si>
  <si>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</si>
  <si>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</si>
  <si>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</si>
  <si>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</si>
  <si>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</si>
  <si>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</si>
  <si>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</si>
  <si>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</si>
  <si>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</si>
  <si>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</si>
  <si>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</si>
  <si>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</si>
  <si>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</si>
  <si>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</si>
  <si>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</si>
  <si>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</si>
  <si>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</si>
  <si>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</si>
  <si>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</si>
  <si>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</si>
  <si>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</si>
  <si>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</si>
  <si>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</si>
  <si>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</si>
  <si>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</si>
  <si>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</si>
  <si>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</si>
  <si>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</si>
  <si>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</si>
  <si>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</si>
  <si>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</si>
  <si>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</si>
  <si>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</si>
  <si>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</si>
  <si>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</si>
  <si>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</si>
  <si>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</si>
  <si>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</si>
  <si>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</si>
  <si>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</si>
  <si>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</si>
  <si>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</si>
  <si>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</si>
  <si>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</si>
  <si>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</si>
  <si>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</si>
  <si>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</si>
  <si>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</si>
  <si>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</si>
  <si>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</si>
  <si>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</si>
  <si>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</si>
  <si>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</si>
  <si>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</si>
  <si>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</si>
  <si>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</si>
  <si>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</si>
  <si>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</si>
  <si>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</si>
  <si>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</si>
  <si>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</si>
  <si>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</si>
  <si>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</si>
  <si>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</si>
  <si>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</si>
  <si>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</si>
  <si>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</si>
  <si>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</si>
  <si>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</si>
  <si>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</si>
  <si>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</si>
  <si>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</si>
  <si>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</si>
  <si>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</si>
  <si>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</si>
  <si>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</si>
  <si>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</si>
  <si>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</si>
  <si>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</si>
  <si>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</si>
  <si>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</si>
  <si>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</si>
  <si>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</si>
  <si>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</si>
  <si>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</si>
  <si>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</si>
  <si>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</si>
  <si>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</si>
  <si>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</si>
  <si>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</si>
  <si>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</si>
  <si>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</si>
  <si>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</si>
  <si>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</si>
  <si>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</si>
  <si>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</si>
  <si>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</si>
  <si>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</si>
  <si>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</si>
  <si>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</si>
  <si>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</si>
  <si>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</si>
  <si>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</si>
  <si>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</si>
  <si>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</si>
  <si>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</si>
  <si>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</si>
  <si>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</si>
  <si>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</si>
  <si>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</si>
  <si>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</si>
  <si>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</si>
  <si>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</si>
  <si>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</si>
  <si>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</si>
  <si>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</si>
  <si>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</si>
  <si>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</si>
  <si>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</si>
  <si>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</si>
  <si>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</si>
  <si>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</si>
  <si>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</si>
  <si>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</si>
  <si>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</si>
  <si>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</si>
  <si>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</si>
  <si>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</si>
  <si>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</si>
  <si>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</si>
  <si>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</si>
  <si>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</si>
  <si>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</si>
  <si>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</si>
  <si>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</si>
  <si>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</si>
  <si>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</si>
  <si>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</si>
  <si>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</si>
  <si>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</si>
  <si>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</si>
  <si>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</si>
  <si>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</si>
  <si>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</si>
  <si>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</si>
  <si>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</si>
  <si>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</si>
  <si>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</si>
  <si>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</si>
  <si>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</si>
  <si>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</si>
  <si>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</si>
  <si>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</si>
  <si>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</si>
  <si>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</si>
  <si>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</si>
  <si>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</si>
  <si>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</si>
  <si>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</si>
  <si>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</si>
  <si>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</si>
  <si>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</si>
  <si>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</si>
  <si>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</si>
  <si>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</si>
  <si>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</si>
  <si>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</si>
  <si>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</si>
  <si>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</si>
  <si>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</si>
  <si>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</si>
  <si>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</si>
  <si>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</si>
  <si>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</si>
  <si>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</si>
  <si>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</si>
  <si>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</si>
  <si>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</si>
  <si>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</si>
  <si>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</si>
  <si>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</si>
  <si>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</si>
  <si>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</si>
  <si>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</si>
  <si>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</si>
  <si>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</si>
  <si>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</si>
  <si>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</si>
  <si>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</si>
  <si>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</si>
  <si>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</si>
  <si>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</si>
  <si>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</si>
  <si>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</si>
  <si>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</si>
  <si>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</si>
  <si>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</si>
  <si>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</si>
  <si>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</si>
  <si>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</si>
  <si>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</si>
  <si>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</si>
  <si>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</si>
  <si>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</si>
  <si>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</si>
  <si>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</si>
  <si>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</si>
  <si>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</si>
  <si>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</si>
  <si>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</si>
  <si>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</si>
  <si>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</si>
  <si>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</si>
  <si>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</si>
  <si>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</si>
  <si>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</si>
  <si>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</si>
  <si>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</si>
  <si>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</si>
  <si>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</si>
  <si>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</si>
  <si>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</si>
  <si>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</si>
  <si>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</si>
  <si>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</si>
  <si>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</si>
  <si>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</si>
  <si>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</si>
  <si>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</si>
  <si>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</si>
  <si>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</si>
  <si>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</si>
  <si>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</si>
  <si>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</si>
  <si>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</si>
  <si>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</si>
  <si>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</si>
  <si>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</si>
  <si>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</si>
  <si>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</si>
  <si>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</si>
  <si>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</si>
  <si>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</si>
  <si>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</si>
  <si>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</si>
  <si>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</si>
  <si>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</si>
  <si>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</si>
  <si>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</si>
  <si>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</si>
  <si>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</si>
  <si>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</si>
  <si>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</si>
  <si>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</si>
  <si>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</si>
  <si>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</si>
  <si>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</si>
  <si>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</si>
  <si>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</si>
  <si>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</si>
  <si>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</si>
  <si>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</si>
  <si>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</si>
  <si>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</si>
  <si>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</si>
  <si>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</si>
  <si>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</si>
  <si>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</si>
  <si>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</si>
  <si>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</si>
  <si>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</si>
  <si>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</si>
  <si>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</si>
  <si>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</si>
  <si>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</si>
  <si>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</si>
  <si>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</si>
  <si>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</si>
  <si>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</si>
  <si>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</si>
  <si>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</si>
  <si>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</si>
  <si>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</si>
  <si>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</si>
  <si>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</si>
  <si>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</si>
  <si>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</si>
  <si>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</si>
  <si>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</si>
  <si>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</si>
  <si>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</si>
  <si>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</si>
  <si>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</si>
  <si>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</si>
  <si>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</si>
  <si>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</si>
  <si>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</si>
  <si>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</si>
  <si>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</si>
  <si>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</si>
  <si>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</si>
  <si>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</si>
  <si>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</si>
  <si>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</si>
  <si>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</si>
  <si>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</si>
  <si>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</si>
  <si>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</si>
  <si>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</si>
  <si>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</si>
  <si>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</si>
  <si>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</si>
  <si>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</si>
  <si>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</si>
  <si>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</si>
  <si>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</si>
  <si>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</si>
  <si>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</si>
  <si>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</si>
  <si>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</si>
  <si>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</si>
  <si>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</si>
  <si>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</si>
  <si>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</si>
  <si>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</si>
  <si>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</si>
  <si>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</si>
  <si>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</si>
  <si>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</si>
  <si>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</si>
  <si>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</si>
  <si>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</si>
  <si>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</si>
  <si>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</si>
  <si>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</si>
  <si>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</si>
  <si>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</si>
  <si>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</si>
  <si>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</si>
  <si>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</si>
  <si>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</si>
  <si>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</si>
  <si>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</si>
  <si>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</si>
  <si>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</si>
  <si>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</si>
  <si>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</si>
  <si>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</si>
  <si>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</si>
  <si>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</si>
  <si>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</si>
  <si>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</si>
  <si>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</si>
  <si>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</si>
  <si>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</si>
  <si>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</si>
  <si>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</si>
  <si>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</si>
  <si>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</si>
  <si>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</si>
  <si>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</si>
  <si>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</si>
  <si>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</si>
  <si>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</si>
  <si>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</si>
  <si>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</si>
  <si>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</si>
  <si>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</si>
  <si>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</si>
  <si>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</si>
  <si>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</si>
  <si>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</si>
  <si>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</si>
  <si>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</si>
  <si>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</si>
  <si>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</si>
  <si>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</si>
  <si>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</si>
  <si>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</si>
  <si>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</si>
  <si>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</si>
  <si>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</si>
  <si>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</si>
  <si>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</si>
  <si>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</si>
  <si>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</si>
  <si>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</si>
  <si>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</si>
  <si>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</si>
  <si>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</si>
  <si>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</si>
  <si>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</si>
  <si>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</si>
  <si>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</si>
  <si>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</si>
  <si>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</si>
  <si>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</si>
  <si>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</si>
  <si>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</si>
  <si>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</si>
  <si>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</si>
  <si>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</si>
  <si>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</si>
  <si>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</si>
  <si>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</si>
  <si>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</si>
  <si>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</si>
  <si>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</si>
  <si>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</si>
  <si>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</si>
  <si>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</si>
  <si>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</si>
  <si>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</si>
  <si>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</si>
  <si>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</si>
  <si>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</si>
  <si>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</si>
  <si>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</si>
  <si>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</si>
  <si>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</si>
  <si>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</si>
  <si>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</si>
  <si>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</si>
  <si>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</si>
  <si>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</si>
  <si>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</si>
  <si>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</si>
  <si>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</si>
  <si>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</si>
  <si>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</si>
  <si>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</si>
  <si>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</si>
  <si>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</si>
  <si>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</si>
  <si>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</si>
  <si>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</si>
  <si>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</si>
  <si>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</si>
  <si>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</si>
  <si>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</si>
  <si>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</si>
  <si>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</si>
  <si>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</si>
  <si>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</si>
  <si>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</si>
  <si>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</si>
  <si>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</si>
  <si>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</si>
  <si>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</si>
  <si>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</si>
  <si>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</si>
  <si>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</si>
  <si>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</si>
  <si>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</si>
  <si>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</si>
  <si>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</si>
  <si>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</si>
  <si>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</si>
  <si>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</si>
  <si>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</si>
  <si>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</si>
  <si>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</si>
  <si>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</si>
  <si>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</si>
  <si>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</si>
  <si>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</si>
  <si>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</si>
  <si>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</si>
  <si>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</si>
  <si>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</si>
  <si>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</si>
  <si>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</si>
  <si>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</si>
  <si>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</si>
  <si>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</si>
  <si>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</si>
  <si>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</si>
  <si>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</si>
  <si>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</si>
  <si>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</si>
  <si>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</si>
  <si>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</si>
  <si>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</si>
  <si>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</si>
  <si>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</si>
  <si>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</si>
  <si>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</si>
  <si>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</si>
  <si>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</si>
  <si>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</si>
  <si>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</si>
  <si>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</si>
  <si>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</si>
  <si>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</si>
  <si>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</si>
  <si>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</si>
  <si>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</si>
  <si>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</si>
  <si>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</si>
  <si>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</si>
  <si>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</si>
  <si>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</si>
  <si>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</si>
  <si>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</si>
  <si>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</si>
  <si>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</si>
  <si>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</si>
  <si>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</si>
  <si>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</si>
  <si>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</si>
  <si>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</si>
  <si>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</si>
  <si>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</si>
  <si>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</si>
  <si>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</si>
  <si>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</si>
  <si>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</si>
  <si>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</si>
  <si>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</si>
  <si>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</si>
  <si>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</si>
  <si>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</si>
  <si>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</si>
  <si>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</si>
  <si>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</si>
  <si>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</si>
  <si>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</si>
  <si>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</si>
  <si>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</si>
  <si>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</si>
  <si>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</si>
  <si>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</si>
  <si>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</si>
  <si>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</si>
  <si>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</si>
  <si>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</si>
  <si>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</si>
  <si>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</si>
  <si>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</si>
  <si>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</si>
  <si>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</si>
  <si>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</si>
  <si>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</si>
  <si>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</si>
  <si>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</si>
  <si>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</si>
  <si>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</si>
  <si>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</si>
  <si>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</si>
  <si>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</si>
  <si>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</si>
  <si>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</si>
  <si>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</si>
  <si>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</si>
  <si>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</si>
  <si>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</si>
  <si>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</si>
  <si>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</si>
  <si>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</si>
  <si>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</si>
  <si>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</si>
  <si>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</si>
  <si>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</si>
  <si>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</si>
  <si>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</si>
  <si>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</si>
  <si>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</si>
  <si>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</si>
  <si>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</si>
  <si>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</si>
  <si>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</si>
  <si>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</si>
  <si>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</si>
  <si>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</si>
  <si>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</si>
  <si>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</si>
  <si>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</si>
  <si>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</si>
  <si>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</si>
  <si>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</si>
  <si>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</si>
  <si>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</si>
  <si>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</si>
  <si>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</si>
  <si>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</si>
  <si>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</si>
  <si>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</si>
  <si>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</si>
  <si>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</si>
  <si>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</si>
  <si>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</si>
  <si>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</si>
  <si>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</si>
  <si>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</si>
  <si>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</si>
  <si>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</si>
  <si>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</si>
  <si>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</si>
  <si>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</si>
  <si>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</si>
  <si>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</si>
  <si>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</si>
  <si>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</si>
  <si>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</si>
  <si>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</si>
  <si>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</si>
  <si>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</si>
  <si>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</si>
  <si>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</si>
  <si>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</si>
  <si>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</si>
  <si>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</si>
  <si>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</si>
  <si>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</si>
  <si>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</si>
  <si>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</si>
  <si>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</si>
  <si>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</si>
  <si>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</si>
  <si>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</si>
  <si>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</si>
  <si>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</si>
  <si>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</si>
  <si>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</si>
  <si>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</si>
  <si>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</si>
  <si>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</si>
  <si>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</si>
  <si>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</si>
  <si>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</si>
  <si>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</si>
  <si>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</si>
  <si>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</si>
  <si>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</si>
  <si>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</si>
  <si>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</si>
  <si>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</si>
  <si>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</si>
  <si>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</si>
  <si>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</si>
  <si>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</si>
  <si>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</si>
  <si>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</si>
  <si>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</si>
  <si>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</si>
  <si>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</si>
  <si>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</si>
  <si>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</si>
  <si>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</si>
  <si>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</si>
  <si>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</si>
  <si>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</si>
  <si>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</si>
  <si>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</si>
  <si>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</si>
  <si>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</si>
  <si>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</si>
  <si>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</si>
  <si>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</si>
  <si>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</si>
  <si>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</si>
  <si>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</si>
  <si>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</si>
  <si>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</si>
  <si>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</si>
  <si>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</si>
  <si>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</si>
  <si>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</si>
  <si>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</si>
  <si>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</si>
  <si>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</si>
  <si>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</si>
  <si>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</si>
  <si>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</si>
  <si>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</si>
  <si>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</si>
  <si>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</si>
  <si>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</si>
  <si>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</si>
  <si>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</si>
  <si>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</si>
  <si>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</si>
  <si>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</si>
  <si>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</si>
  <si>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</si>
  <si>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</si>
  <si>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</si>
  <si>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</si>
  <si>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</si>
  <si>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</si>
  <si>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</si>
  <si>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</si>
  <si>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</si>
  <si>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</si>
  <si>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</si>
  <si>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</si>
  <si>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</si>
  <si>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</si>
  <si>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</si>
  <si>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</si>
  <si>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</si>
  <si>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</si>
  <si>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</si>
  <si>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</si>
  <si>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</si>
  <si>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</si>
  <si>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</si>
  <si>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</si>
  <si>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</si>
  <si>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</si>
  <si>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</si>
  <si>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</si>
  <si>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</si>
  <si>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</si>
  <si>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</si>
  <si>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</si>
  <si>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</si>
  <si>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</si>
  <si>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</si>
  <si>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</si>
  <si>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</si>
  <si>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</si>
  <si>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</si>
  <si>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</si>
  <si>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</si>
  <si>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</si>
  <si>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</si>
  <si>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</si>
  <si>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</si>
  <si>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</si>
  <si>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</si>
  <si>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</si>
  <si>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</si>
  <si>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</si>
  <si>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</si>
  <si>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</si>
  <si>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</si>
  <si>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</si>
  <si>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</si>
  <si>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</si>
  <si>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</si>
  <si>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</si>
  <si>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</si>
  <si>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</si>
  <si>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</si>
  <si>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</si>
  <si>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</si>
  <si>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</si>
  <si>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</si>
  <si>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</si>
  <si>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</si>
  <si>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</si>
  <si>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</si>
  <si>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</si>
  <si>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</si>
  <si>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</si>
  <si>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</si>
  <si>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</si>
  <si>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</si>
  <si>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</si>
  <si>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</si>
  <si>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</si>
  <si>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</si>
  <si>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</si>
  <si>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</si>
  <si>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</si>
  <si>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</si>
  <si>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</si>
  <si>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</si>
  <si>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</si>
  <si>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</si>
  <si>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</si>
  <si>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</si>
  <si>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</si>
  <si>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</si>
  <si>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</si>
  <si>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</si>
  <si>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</si>
  <si>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</si>
  <si>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</si>
  <si>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</si>
  <si>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</si>
  <si>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</si>
  <si>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</si>
  <si>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</si>
  <si>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</si>
  <si>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</si>
  <si>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</si>
  <si>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</si>
  <si>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</si>
  <si>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</si>
  <si>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</si>
  <si>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</si>
  <si>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</si>
  <si>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</si>
  <si>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</si>
  <si>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</si>
  <si>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</si>
  <si>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</si>
  <si>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</si>
  <si>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</si>
  <si>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</si>
  <si>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</si>
  <si>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</si>
  <si>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</si>
  <si>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</si>
  <si>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</si>
  <si>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</si>
  <si>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</si>
  <si>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</si>
  <si>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</si>
  <si>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</si>
  <si>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</si>
  <si>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</si>
  <si>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</si>
  <si>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</si>
  <si>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</si>
  <si>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</si>
  <si>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</si>
  <si>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</si>
  <si>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</si>
  <si>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</si>
  <si>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</si>
  <si>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</si>
  <si>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</si>
  <si>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</si>
  <si>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</si>
  <si>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</si>
  <si>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</si>
  <si>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</si>
  <si>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</si>
  <si>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</si>
  <si>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</si>
  <si>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</si>
  <si>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</si>
  <si>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</si>
  <si>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</si>
  <si>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</si>
  <si>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</si>
  <si>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</si>
  <si>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</si>
  <si>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</si>
  <si>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</si>
  <si>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</si>
  <si>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</si>
  <si>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</si>
  <si>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</si>
  <si>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</si>
  <si>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</si>
  <si>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</si>
  <si>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</si>
  <si>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</si>
  <si>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</si>
  <si>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</si>
  <si>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</si>
  <si>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</si>
  <si>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</si>
  <si>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</si>
  <si>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</si>
  <si>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</si>
  <si>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</si>
  <si>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</si>
  <si>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</si>
  <si>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</si>
  <si>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</si>
  <si>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</si>
  <si>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</si>
  <si>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</si>
  <si>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</si>
  <si>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</si>
  <si>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</si>
  <si>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</si>
  <si>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</si>
  <si>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</si>
  <si>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</si>
  <si>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</si>
  <si>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</si>
  <si>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</si>
  <si>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</si>
  <si>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</si>
  <si>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</si>
  <si>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</si>
  <si>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</si>
  <si>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</si>
  <si>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</si>
  <si>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</si>
  <si>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</si>
  <si>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</si>
  <si>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</si>
  <si>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</si>
  <si>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</si>
  <si>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</si>
  <si>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</si>
  <si>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</si>
  <si>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</si>
  <si>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</si>
  <si>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</si>
  <si>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</si>
  <si>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</si>
  <si>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</si>
  <si>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</si>
  <si>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</si>
  <si>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</si>
  <si>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</si>
  <si>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</si>
  <si>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</si>
  <si>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</si>
  <si>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</si>
  <si>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</si>
  <si>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</si>
  <si>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</si>
  <si>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</si>
  <si>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</si>
  <si>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</si>
  <si>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</si>
  <si>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</si>
  <si>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</si>
  <si>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</si>
  <si>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</si>
  <si>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</si>
  <si>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</si>
  <si>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</si>
  <si>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</si>
  <si>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</si>
  <si>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</si>
  <si>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</si>
  <si>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</si>
  <si>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</si>
  <si>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</si>
  <si>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</si>
  <si>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</si>
  <si>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</si>
  <si>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</si>
  <si>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</si>
  <si>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</si>
  <si>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</si>
  <si>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</si>
  <si>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</si>
  <si>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</si>
  <si>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</si>
  <si>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</si>
  <si>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</si>
  <si>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</si>
  <si>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</si>
  <si>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</si>
  <si>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</si>
  <si>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</si>
  <si>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</si>
  <si>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</si>
  <si>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</si>
  <si>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</si>
  <si>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</si>
  <si>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</si>
  <si>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</si>
  <si>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</si>
  <si>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</si>
  <si>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</si>
  <si>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</si>
  <si>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</si>
  <si>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</si>
  <si>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</si>
  <si>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</si>
  <si>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</si>
  <si>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</si>
  <si>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</si>
  <si>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</si>
  <si>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</si>
  <si>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</si>
  <si>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</si>
  <si>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</si>
  <si>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</si>
  <si>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</si>
  <si>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</si>
  <si>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</si>
  <si>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</si>
  <si>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</si>
  <si>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</si>
  <si>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</si>
  <si>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</si>
  <si>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</si>
  <si>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</si>
  <si>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</si>
  <si>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</si>
  <si>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</si>
  <si>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</si>
  <si>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</si>
  <si>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</si>
  <si>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</si>
  <si>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</si>
  <si>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</si>
  <si>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</si>
  <si>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</si>
  <si>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</si>
  <si>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</si>
  <si>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</si>
  <si>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</si>
  <si>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</si>
  <si>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</si>
  <si>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</si>
  <si>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</si>
  <si>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</si>
  <si>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</si>
  <si>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</si>
  <si>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</si>
  <si>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</si>
  <si>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</si>
  <si>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</si>
  <si>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</si>
  <si>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</si>
  <si>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</si>
  <si>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</si>
  <si>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</si>
  <si>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</si>
  <si>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</si>
  <si>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</si>
  <si>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</si>
  <si>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</si>
  <si>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</si>
  <si>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</si>
  <si>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</si>
  <si>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</si>
  <si>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</si>
  <si>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</si>
  <si>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</si>
  <si>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</si>
  <si>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</si>
  <si>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</si>
  <si>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</si>
  <si>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</si>
  <si>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</si>
  <si>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</si>
  <si>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</si>
  <si>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</si>
  <si>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</si>
  <si>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</si>
  <si>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</si>
  <si>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</si>
  <si>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</si>
  <si>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</si>
  <si>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</si>
  <si>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</si>
  <si>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</si>
  <si>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</si>
  <si>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</si>
  <si>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</si>
  <si>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</si>
  <si>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</si>
  <si>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</si>
  <si>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</si>
  <si>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</si>
  <si>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</si>
  <si>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</si>
  <si>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</si>
  <si>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</si>
  <si>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</si>
  <si>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</si>
  <si>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</si>
  <si>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</si>
  <si>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</si>
  <si>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</si>
  <si>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</si>
  <si>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</si>
  <si>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</si>
  <si>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</si>
  <si>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</si>
  <si>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</si>
  <si>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</si>
  <si>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</si>
  <si>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</si>
  <si>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</si>
  <si>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</si>
  <si>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</si>
  <si>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</si>
  <si>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</si>
  <si>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</si>
  <si>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</si>
  <si>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</si>
  <si>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</si>
  <si>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</si>
  <si>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</si>
  <si>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</si>
  <si>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</si>
  <si>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</si>
  <si>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</si>
  <si>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</si>
  <si>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</si>
  <si>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</si>
  <si>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</si>
  <si>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</si>
  <si>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</si>
  <si>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</si>
  <si>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</si>
  <si>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</si>
  <si>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</si>
  <si>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</si>
  <si>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</si>
  <si>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</si>
  <si>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</si>
  <si>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</si>
  <si>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</si>
  <si>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</si>
  <si>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</si>
  <si>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</si>
  <si>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</si>
  <si>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</si>
  <si>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</si>
  <si>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</si>
  <si>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</si>
  <si>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</si>
  <si>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</si>
  <si>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</si>
  <si>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</si>
  <si>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</si>
  <si>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</si>
  <si>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</si>
  <si>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</si>
  <si>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</si>
  <si>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</si>
  <si>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</si>
  <si>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</si>
  <si>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</si>
  <si>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</si>
  <si>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</si>
  <si>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</si>
  <si>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</si>
  <si>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</si>
  <si>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</si>
  <si>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</si>
  <si>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</si>
  <si>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</si>
  <si>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</si>
  <si>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</si>
  <si>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</si>
  <si>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</si>
  <si>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</si>
  <si>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</si>
  <si>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</si>
  <si>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</si>
  <si>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</si>
  <si>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</si>
  <si>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</si>
  <si>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</si>
  <si>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</si>
  <si>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</si>
  <si>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</si>
  <si>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</si>
  <si>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</si>
  <si>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</si>
  <si>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</si>
  <si>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</si>
  <si>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</si>
  <si>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</si>
  <si>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</si>
  <si>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</si>
  <si>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</si>
  <si>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</si>
  <si>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</si>
  <si>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</si>
  <si>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</si>
  <si>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</si>
  <si>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</si>
  <si>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</si>
  <si>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</si>
  <si>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</si>
  <si>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</si>
  <si>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</si>
  <si>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</si>
  <si>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</si>
  <si>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</si>
  <si>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</si>
  <si>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</si>
  <si>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</si>
  <si>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</si>
  <si>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</si>
  <si>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</si>
  <si>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</si>
  <si>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</si>
  <si>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</si>
  <si>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</si>
  <si>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</si>
  <si>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</si>
  <si>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</si>
  <si>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</si>
  <si>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</si>
  <si>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</si>
  <si>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</si>
  <si>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</si>
  <si>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</si>
  <si>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</si>
  <si>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</si>
  <si>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</si>
  <si>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</si>
  <si>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</si>
  <si>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</si>
  <si>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</si>
  <si>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</si>
  <si>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</si>
  <si>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</si>
  <si>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</si>
  <si>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</si>
  <si>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</si>
  <si>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</si>
  <si>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</si>
  <si>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</si>
  <si>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</si>
  <si>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</si>
  <si>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</si>
  <si>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</si>
  <si>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</si>
  <si>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</si>
  <si>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</si>
  <si>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</si>
  <si>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</si>
  <si>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</si>
  <si>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</si>
  <si>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</si>
  <si>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</si>
  <si>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</si>
  <si>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</si>
  <si>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</si>
  <si>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</si>
  <si>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</si>
  <si>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</si>
  <si>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</si>
  <si>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</si>
  <si>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</si>
  <si>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</si>
  <si>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</si>
  <si>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</si>
  <si>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</si>
  <si>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</si>
  <si>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</si>
  <si>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</si>
  <si>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</si>
  <si>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</si>
  <si>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</si>
  <si>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</si>
  <si>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</si>
  <si>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</si>
  <si>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</si>
  <si>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</si>
  <si>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</si>
  <si>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</si>
  <si>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</si>
  <si>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</si>
  <si>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</si>
  <si>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</si>
  <si>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</si>
  <si>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</si>
  <si>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</si>
  <si>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</si>
  <si>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</si>
  <si>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</si>
  <si>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</si>
  <si>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</si>
  <si>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</si>
  <si>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</si>
  <si>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</si>
  <si>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</si>
  <si>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</si>
  <si>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</si>
  <si>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</si>
  <si>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</si>
  <si>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</si>
  <si>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</si>
  <si>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</si>
  <si>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</si>
  <si>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</si>
  <si>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</si>
  <si>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</si>
  <si>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</si>
  <si>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</si>
  <si>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</si>
  <si>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</si>
  <si>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</si>
  <si>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</si>
  <si>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</si>
  <si>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</si>
  <si>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</si>
  <si>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</si>
  <si>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</si>
  <si>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</si>
  <si>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</si>
  <si>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</si>
  <si>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</si>
  <si>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</si>
  <si>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</si>
  <si>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</si>
  <si>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</si>
  <si>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</si>
  <si>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</si>
  <si>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</si>
  <si>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</si>
  <si>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</si>
  <si>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</si>
  <si>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</si>
  <si>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</si>
  <si>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</si>
  <si>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</si>
  <si>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</si>
  <si>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</si>
  <si>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</si>
  <si>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</si>
  <si>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</si>
  <si>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</si>
  <si>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</si>
  <si>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</si>
  <si>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</si>
  <si>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</si>
  <si>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</si>
  <si>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</si>
  <si>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</si>
  <si>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</si>
  <si>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</si>
  <si>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</si>
  <si>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</si>
  <si>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</si>
  <si>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</si>
  <si>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</si>
  <si>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</si>
  <si>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</si>
  <si>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</si>
  <si>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</si>
  <si>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</si>
  <si>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</si>
  <si>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</si>
  <si>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</si>
  <si>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</si>
  <si>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</si>
  <si>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</si>
  <si>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</si>
  <si>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</si>
  <si>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</si>
  <si>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</si>
  <si>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</si>
  <si>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</si>
  <si>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</si>
  <si>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</si>
  <si>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</si>
  <si>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</si>
  <si>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</si>
  <si>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</si>
  <si>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</si>
  <si>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</si>
  <si>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</si>
  <si>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</si>
  <si>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</si>
  <si>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</si>
  <si>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</si>
  <si>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</si>
  <si>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</si>
  <si>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</si>
  <si>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</si>
  <si>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</si>
  <si>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</si>
  <si>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</si>
  <si>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</si>
  <si>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</si>
  <si>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</si>
  <si>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</si>
  <si>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</si>
  <si>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</si>
  <si>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</si>
  <si>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</si>
  <si>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</si>
  <si>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</si>
  <si>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</si>
  <si>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</si>
  <si>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</si>
  <si>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</si>
  <si>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</si>
  <si>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</si>
  <si>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</si>
  <si>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</si>
  <si>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</si>
  <si>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</si>
  <si>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</si>
  <si>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</si>
  <si>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</si>
  <si>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</si>
  <si>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</si>
  <si>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</si>
  <si>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</si>
  <si>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</si>
  <si>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</si>
  <si>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</si>
  <si>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</si>
  <si>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</si>
  <si>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</si>
  <si>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</si>
  <si>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</si>
  <si>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</si>
  <si>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</si>
  <si>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</si>
  <si>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</si>
  <si>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</si>
  <si>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</si>
  <si>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</si>
  <si>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</si>
  <si>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</si>
  <si>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</si>
  <si>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</si>
  <si>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</si>
  <si>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</si>
  <si>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</si>
  <si>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</si>
  <si>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</si>
  <si>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</si>
  <si>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</si>
  <si>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</si>
  <si>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</si>
  <si>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</si>
  <si>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</si>
  <si>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</si>
  <si>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</si>
  <si>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</si>
  <si>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</si>
  <si>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</si>
  <si>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</si>
  <si>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</si>
  <si>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</si>
  <si>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</si>
  <si>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</si>
  <si>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</si>
  <si>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</si>
  <si>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</si>
  <si>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</si>
  <si>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</si>
  <si>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</si>
  <si>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</si>
  <si>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</si>
  <si>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</si>
  <si>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</si>
  <si>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</si>
  <si>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</si>
  <si>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</si>
  <si>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</si>
  <si>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</si>
  <si>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</si>
  <si>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</si>
  <si>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</si>
  <si>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</si>
  <si>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</si>
  <si>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</si>
  <si>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</si>
  <si>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</si>
  <si>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</si>
  <si>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</si>
  <si>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</si>
  <si>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</si>
  <si>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</si>
  <si>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</si>
  <si>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</si>
  <si>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</si>
  <si>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</si>
  <si>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</si>
  <si>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</si>
  <si>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</si>
  <si>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</si>
  <si>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</si>
  <si>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</si>
  <si>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</si>
  <si>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</si>
  <si>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</si>
  <si>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</si>
  <si>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</si>
  <si>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</si>
  <si>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</si>
  <si>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</si>
  <si>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</si>
  <si>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</si>
  <si>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</si>
  <si>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</si>
  <si>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</si>
  <si>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</si>
  <si>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</si>
  <si>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</si>
  <si>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</si>
  <si>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</si>
  <si>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</si>
  <si>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</si>
  <si>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</si>
  <si>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</si>
  <si>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</si>
  <si>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</si>
  <si>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</si>
  <si>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</si>
  <si>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</si>
  <si>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</si>
  <si>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</si>
  <si>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</si>
  <si>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</si>
  <si>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</si>
  <si>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</si>
  <si>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</si>
  <si>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</si>
  <si>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</si>
  <si>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</si>
  <si>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</si>
  <si>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</si>
  <si>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</si>
  <si>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</si>
  <si>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</si>
  <si>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</si>
  <si>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</si>
  <si>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</si>
  <si>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</si>
  <si>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</si>
  <si>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</si>
  <si>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</si>
  <si>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</si>
  <si>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</si>
  <si>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</si>
  <si>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</si>
  <si>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</si>
  <si>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</si>
  <si>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</si>
  <si>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</si>
  <si>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</si>
  <si>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</si>
  <si>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</si>
  <si>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</si>
  <si>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</si>
  <si>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</si>
  <si>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</si>
  <si>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</si>
  <si>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</si>
  <si>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</si>
  <si>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</si>
  <si>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</si>
  <si>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</si>
  <si>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</si>
  <si>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</si>
  <si>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</si>
  <si>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</si>
  <si>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</si>
  <si>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</si>
  <si>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</si>
  <si>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</si>
  <si>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</si>
  <si>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</si>
  <si>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</si>
  <si>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</si>
  <si>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</si>
  <si>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</si>
  <si>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</si>
  <si>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</si>
  <si>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</si>
  <si>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</si>
  <si>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</si>
  <si>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</si>
  <si>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</si>
  <si>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</si>
  <si>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</si>
  <si>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</si>
  <si>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</si>
  <si>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</si>
  <si>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</si>
  <si>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</si>
  <si>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</si>
  <si>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</si>
  <si>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</si>
  <si>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</si>
  <si>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</si>
  <si>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</si>
  <si>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</si>
  <si>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</si>
  <si>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</si>
  <si>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</si>
  <si>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</si>
  <si>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</si>
  <si>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</si>
  <si>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</si>
  <si>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</si>
  <si>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</si>
  <si>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</si>
  <si>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</si>
  <si>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</si>
  <si>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</si>
  <si>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</si>
  <si>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</si>
  <si>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</si>
  <si>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</si>
  <si>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</si>
  <si>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</si>
  <si>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</si>
  <si>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</si>
  <si>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</si>
  <si>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</si>
  <si>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</si>
  <si>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</si>
  <si>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</si>
  <si>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</si>
  <si>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</si>
  <si>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</si>
  <si>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</si>
  <si>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</si>
  <si>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</si>
  <si>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</si>
  <si>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</si>
  <si>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</si>
  <si>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</si>
  <si>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</si>
  <si>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</si>
  <si>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</si>
  <si>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</si>
  <si>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</si>
  <si>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</si>
  <si>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</si>
  <si>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</si>
  <si>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</si>
  <si>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</si>
  <si>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</si>
  <si>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</si>
  <si>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</si>
  <si>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</si>
  <si>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</si>
  <si>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</si>
  <si>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</si>
  <si>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</si>
  <si>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</si>
  <si>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</si>
  <si>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</si>
  <si>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</si>
  <si>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</si>
  <si>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</si>
  <si>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</si>
  <si>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</si>
  <si>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</si>
  <si>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</si>
  <si>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</si>
  <si>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</si>
  <si>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</si>
  <si>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</si>
  <si>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</si>
  <si>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</si>
  <si>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</si>
  <si>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</si>
  <si>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</si>
  <si>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</si>
  <si>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</si>
  <si>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</si>
  <si>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</si>
  <si>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</si>
  <si>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</si>
  <si>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</si>
  <si>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</si>
  <si>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</si>
  <si>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</si>
  <si>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</si>
  <si>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</si>
  <si>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</si>
  <si>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</si>
  <si>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</si>
  <si>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</si>
  <si>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</si>
  <si>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</si>
  <si>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</si>
  <si>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</si>
  <si>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</si>
  <si>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</si>
  <si>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</si>
  <si>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</si>
  <si>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</si>
  <si>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</si>
  <si>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</si>
  <si>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</si>
  <si>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</si>
  <si>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</si>
  <si>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</si>
  <si>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</si>
  <si>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</si>
  <si>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</si>
  <si>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</si>
  <si>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</si>
  <si>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</si>
  <si>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</si>
  <si>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</si>
  <si>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</si>
  <si>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</si>
  <si>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</si>
  <si>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</si>
  <si>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</si>
  <si>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</si>
  <si>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</si>
  <si>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</si>
  <si>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</si>
  <si>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</si>
  <si>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</si>
  <si>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</si>
  <si>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</si>
  <si>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</si>
  <si>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</si>
  <si>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</si>
  <si>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</si>
  <si>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</si>
  <si>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</si>
  <si>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</si>
  <si>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</si>
  <si>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</si>
  <si>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</si>
  <si>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</si>
  <si>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</si>
  <si>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</si>
  <si>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</si>
  <si>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</si>
  <si>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</si>
  <si>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</si>
  <si>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</si>
  <si>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</si>
  <si>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</si>
  <si>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</si>
  <si>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</si>
  <si>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</si>
  <si>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</si>
  <si>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</si>
  <si>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</si>
  <si>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</si>
  <si>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</si>
  <si>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</si>
  <si>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</si>
  <si>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</si>
  <si>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</si>
  <si>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</si>
  <si>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</si>
  <si>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</si>
  <si>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</si>
  <si>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</si>
  <si>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</si>
  <si>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</si>
  <si>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</si>
  <si>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</si>
  <si>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</si>
  <si>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</si>
  <si>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</si>
  <si>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</si>
  <si>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</si>
  <si>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</si>
  <si>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</si>
  <si>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</si>
  <si>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</si>
  <si>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</si>
  <si>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</si>
  <si>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</si>
  <si>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</si>
  <si>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</si>
  <si>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</si>
  <si>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</si>
  <si>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</si>
  <si>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</si>
  <si>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</si>
  <si>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</si>
  <si>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</si>
  <si>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</si>
  <si>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</si>
  <si>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</si>
  <si>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</si>
  <si>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</si>
  <si>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</si>
  <si>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</si>
  <si>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</si>
  <si>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</si>
  <si>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</si>
  <si>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</si>
  <si>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</si>
  <si>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</si>
  <si>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</si>
  <si>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</si>
  <si>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</si>
  <si>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</si>
  <si>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</si>
  <si>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</si>
  <si>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</si>
  <si>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</si>
  <si>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</si>
  <si>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</si>
  <si>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</si>
  <si>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</si>
  <si>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</si>
  <si>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</si>
  <si>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</si>
  <si>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</si>
  <si>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</si>
  <si>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</si>
  <si>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</si>
  <si>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</si>
  <si>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</si>
  <si>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</si>
  <si>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</si>
  <si>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</si>
  <si>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</si>
  <si>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</si>
  <si>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</si>
  <si>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</si>
  <si>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</si>
  <si>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</si>
  <si>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</si>
  <si>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</si>
  <si>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</si>
  <si>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</si>
  <si>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</si>
  <si>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</si>
  <si>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</si>
  <si>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</si>
  <si>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</si>
  <si>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</si>
  <si>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</si>
  <si>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</si>
  <si>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</si>
  <si>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</si>
  <si>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</si>
  <si>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</si>
  <si>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</si>
  <si>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</si>
  <si>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</si>
  <si>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</si>
  <si>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</si>
  <si>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</si>
  <si>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</si>
  <si>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</si>
  <si>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</si>
  <si>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</si>
  <si>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</si>
  <si>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</si>
  <si>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</si>
  <si>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</si>
  <si>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</si>
  <si>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</si>
  <si>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</si>
  <si>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</si>
  <si>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</si>
  <si>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</si>
  <si>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</si>
  <si>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</si>
  <si>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</si>
  <si>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</si>
  <si>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</si>
  <si>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</si>
  <si>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</si>
  <si>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</si>
  <si>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</si>
  <si>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</si>
  <si>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</si>
  <si>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</si>
  <si>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</si>
  <si>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</si>
  <si>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</si>
  <si>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</si>
  <si>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</si>
  <si>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</si>
  <si>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</si>
  <si>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</si>
  <si>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</si>
  <si>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</si>
  <si>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</si>
  <si>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</si>
  <si>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</si>
  <si>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</si>
  <si>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</si>
  <si>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</si>
  <si>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</si>
  <si>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</si>
  <si>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</si>
  <si>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</si>
  <si>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</si>
  <si>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</si>
  <si>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</si>
  <si>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</si>
  <si>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</si>
  <si>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</si>
  <si>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</si>
  <si>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</si>
  <si>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</si>
  <si>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</si>
  <si>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</si>
  <si>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</si>
  <si>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</si>
  <si>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</si>
  <si>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</si>
  <si>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</si>
  <si>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</si>
  <si>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</si>
  <si>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</si>
  <si>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</si>
  <si>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</si>
  <si>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</si>
  <si>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</si>
  <si>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</si>
  <si>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</si>
  <si>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</si>
  <si>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</si>
  <si>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</si>
  <si>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</si>
  <si>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</si>
  <si>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</si>
  <si>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</si>
  <si>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</si>
  <si>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</si>
  <si>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</si>
  <si>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</si>
  <si>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</si>
  <si>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</si>
  <si>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</si>
  <si>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</si>
  <si>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</si>
  <si>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</si>
  <si>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</si>
  <si>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</si>
  <si>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</si>
  <si>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</si>
  <si>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</si>
  <si>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</si>
  <si>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</si>
  <si>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</si>
  <si>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</si>
  <si>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</si>
  <si>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</si>
  <si>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</si>
  <si>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</si>
  <si>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</si>
  <si>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</si>
  <si>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</si>
  <si>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</si>
  <si>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</si>
  <si>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</si>
  <si>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</si>
  <si>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</si>
  <si>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</si>
  <si>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</si>
  <si>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</si>
  <si>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</si>
  <si>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</si>
  <si>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</si>
  <si>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</si>
  <si>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</si>
  <si>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</si>
  <si>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</si>
  <si>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</si>
  <si>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</si>
  <si>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</si>
  <si>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</si>
  <si>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</si>
  <si>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</si>
  <si>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</si>
  <si>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</si>
  <si>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</si>
  <si>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</si>
  <si>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</si>
  <si>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</si>
  <si>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</si>
  <si>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</si>
  <si>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</si>
  <si>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</si>
  <si>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</si>
  <si>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</si>
  <si>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</si>
  <si>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</si>
  <si>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</si>
  <si>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</si>
  <si>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</si>
  <si>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</si>
  <si>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</si>
  <si>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</si>
  <si>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</si>
  <si>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</si>
  <si>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</si>
  <si>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</si>
  <si>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</si>
  <si>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</si>
  <si>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</si>
  <si>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</si>
  <si>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</si>
  <si>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</si>
  <si>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</si>
  <si>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</si>
  <si>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</si>
  <si>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</si>
  <si>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</si>
  <si>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</si>
  <si>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</si>
  <si>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</si>
  <si>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</si>
  <si>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</si>
  <si>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</si>
  <si>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</si>
  <si>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</si>
  <si>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</si>
  <si>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</si>
  <si>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</si>
  <si>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</si>
  <si>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</si>
  <si>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</si>
  <si>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</si>
  <si>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</si>
  <si>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</si>
  <si>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</si>
  <si>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</si>
  <si>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</si>
  <si>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</si>
  <si>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</si>
  <si>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</si>
  <si>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</si>
  <si>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</si>
  <si>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</si>
  <si>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</si>
  <si>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</si>
  <si>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</si>
  <si>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</si>
  <si>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</si>
  <si>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</si>
  <si>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</si>
  <si>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</si>
  <si>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</si>
  <si>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</si>
  <si>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</si>
  <si>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</si>
  <si>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</si>
  <si>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</si>
  <si>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</si>
  <si>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</si>
  <si>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</si>
  <si>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</si>
  <si>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</si>
  <si>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</si>
  <si>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</si>
  <si>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</si>
  <si>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</si>
  <si>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</si>
  <si>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</si>
  <si>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</si>
  <si>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</si>
  <si>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</si>
  <si>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</si>
  <si>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</si>
  <si>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</si>
  <si>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</si>
  <si>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</si>
  <si>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</si>
  <si>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</si>
  <si>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</si>
  <si>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</si>
  <si>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</si>
  <si>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</si>
  <si>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</si>
  <si>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</si>
  <si>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</si>
  <si>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</si>
  <si>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</si>
  <si>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</si>
  <si>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</si>
  <si>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</si>
  <si>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</si>
  <si>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</si>
  <si>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</si>
  <si>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</si>
  <si>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</si>
  <si>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</si>
  <si>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</si>
  <si>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</si>
  <si>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</si>
  <si>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</si>
  <si>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</si>
  <si>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</si>
  <si>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</si>
  <si>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</si>
  <si>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</si>
  <si>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</si>
  <si>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</si>
  <si>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</si>
  <si>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</si>
  <si>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</si>
  <si>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</si>
  <si>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</si>
  <si>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</si>
  <si>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</si>
  <si>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</si>
  <si>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</si>
  <si>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</si>
  <si>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</si>
  <si>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</si>
  <si>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</si>
  <si>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</si>
  <si>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</si>
  <si>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</si>
  <si>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</si>
  <si>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</si>
  <si>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</si>
  <si>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</si>
  <si>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</si>
  <si>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</si>
  <si>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</si>
  <si>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</si>
  <si>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</si>
  <si>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</si>
  <si>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</si>
  <si>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</si>
  <si>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</si>
  <si>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</si>
  <si>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</si>
  <si>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</si>
  <si>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</si>
  <si>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</si>
  <si>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</si>
  <si>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</si>
  <si>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</si>
  <si>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</si>
  <si>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</si>
  <si>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</si>
  <si>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</si>
  <si>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</si>
  <si>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</si>
  <si>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</si>
  <si>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</si>
  <si>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</si>
  <si>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</si>
  <si>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</si>
  <si>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</si>
  <si>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</si>
  <si>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</si>
  <si>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</si>
  <si>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</si>
  <si>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</si>
  <si>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</si>
  <si>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</si>
  <si>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</si>
  <si>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</si>
  <si>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</si>
  <si>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</si>
  <si>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</si>
  <si>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</si>
  <si>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</si>
  <si>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</si>
  <si>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</si>
  <si>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</si>
  <si>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</si>
  <si>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</si>
  <si>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</si>
  <si>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</si>
  <si>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</si>
  <si>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</si>
  <si>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</si>
  <si>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</si>
  <si>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</si>
  <si>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</si>
  <si>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</si>
  <si>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</si>
  <si>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</si>
  <si>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</si>
  <si>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</si>
  <si>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</si>
  <si>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</si>
  <si>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</si>
  <si>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</si>
  <si>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</si>
  <si>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</si>
  <si>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</si>
  <si>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</si>
  <si>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</si>
  <si>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</si>
  <si>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</si>
  <si>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</si>
  <si>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</si>
  <si>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</si>
  <si>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</si>
  <si>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</si>
  <si>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</si>
  <si>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</si>
  <si>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</si>
  <si>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</si>
  <si>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</si>
  <si>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</si>
  <si>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</si>
  <si>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</si>
  <si>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</si>
  <si>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</si>
  <si>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</si>
  <si>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</si>
  <si>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</si>
  <si>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</si>
  <si>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</si>
  <si>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</si>
  <si>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</si>
  <si>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</si>
  <si>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</si>
  <si>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</si>
  <si>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</si>
  <si>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</si>
  <si>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</si>
  <si>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</si>
  <si>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</si>
  <si>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</si>
  <si>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</si>
  <si>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</si>
  <si>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</si>
  <si>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</si>
  <si>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</si>
  <si>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</si>
  <si>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</si>
  <si>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</si>
  <si>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</si>
  <si>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</si>
  <si>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</si>
  <si>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</si>
  <si>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</si>
  <si>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</si>
  <si>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</si>
  <si>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</si>
  <si>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</si>
  <si>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</si>
  <si>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</si>
  <si>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</si>
  <si>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</si>
  <si>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</si>
  <si>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</si>
  <si>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</si>
  <si>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</si>
  <si>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</si>
  <si>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</si>
  <si>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</si>
  <si>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</si>
  <si>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</si>
  <si>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</si>
  <si>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</si>
  <si>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</si>
  <si>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</si>
  <si>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</si>
  <si>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</si>
  <si>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</si>
  <si>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</si>
  <si>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</si>
  <si>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</si>
  <si>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</si>
  <si>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</si>
  <si>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</si>
  <si>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</si>
  <si>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</si>
  <si>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</si>
  <si>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</si>
  <si>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</si>
  <si>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</si>
  <si>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</si>
  <si>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</si>
  <si>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</si>
  <si>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</si>
  <si>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</si>
  <si>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</si>
  <si>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</si>
  <si>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</si>
  <si>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</si>
  <si>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</si>
  <si>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</si>
  <si>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</si>
  <si>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</si>
  <si>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</si>
  <si>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</si>
  <si>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</si>
  <si>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</si>
  <si>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</si>
  <si>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</si>
  <si>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</si>
  <si>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</si>
  <si>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</si>
  <si>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</si>
  <si>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</si>
  <si>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</si>
  <si>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</si>
  <si>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</si>
  <si>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</si>
  <si>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</si>
  <si>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</si>
  <si>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</si>
  <si>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</si>
  <si>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</si>
  <si>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</si>
  <si>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</si>
  <si>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</si>
  <si>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</si>
  <si>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</si>
  <si>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</si>
  <si>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</si>
  <si>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</si>
  <si>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</si>
  <si>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</si>
  <si>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</si>
  <si>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</si>
  <si>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</si>
  <si>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</si>
  <si>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</si>
  <si>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</si>
  <si>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</si>
  <si>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</si>
  <si>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</si>
  <si>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</si>
  <si>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</si>
  <si>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</si>
  <si>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</si>
  <si>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</si>
  <si>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</si>
  <si>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</si>
  <si>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</si>
  <si>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</si>
  <si>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</si>
  <si>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</si>
  <si>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</si>
  <si>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</si>
  <si>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</si>
  <si>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</si>
  <si>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</si>
  <si>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</si>
  <si>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</si>
  <si>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</si>
  <si>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</si>
  <si>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</si>
  <si>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</si>
  <si>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</si>
  <si>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</si>
  <si>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</si>
  <si>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</si>
  <si>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</si>
  <si>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</si>
  <si>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</si>
  <si>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</si>
  <si>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</si>
  <si>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</si>
  <si>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</si>
  <si>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</si>
  <si>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</si>
  <si>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</si>
  <si>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</si>
  <si>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</si>
  <si>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</si>
  <si>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</si>
  <si>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</si>
  <si>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</si>
  <si>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</si>
  <si>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</si>
  <si>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</si>
  <si>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</si>
  <si>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</si>
  <si>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</si>
  <si>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</si>
  <si>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</si>
  <si>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</si>
  <si>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</si>
  <si>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</si>
  <si>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</si>
  <si>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</si>
  <si>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</si>
  <si>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</si>
  <si>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</si>
  <si>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</si>
  <si>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</si>
  <si>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</si>
  <si>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</si>
  <si>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</si>
  <si>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</si>
  <si>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</si>
  <si>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</si>
  <si>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</si>
  <si>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</si>
  <si>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</si>
  <si>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</si>
  <si>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</si>
  <si>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</si>
  <si>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</si>
  <si>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</si>
  <si>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</si>
  <si>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</si>
  <si>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</si>
  <si>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</si>
  <si>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</si>
  <si>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</si>
  <si>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</si>
  <si>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</si>
  <si>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</si>
  <si>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</si>
  <si>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</si>
  <si>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</si>
  <si>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</si>
  <si>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</si>
  <si>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</si>
  <si>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</si>
  <si>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</si>
  <si>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</si>
  <si>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</si>
  <si>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</si>
  <si>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</si>
  <si>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</si>
  <si>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</si>
  <si>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</si>
  <si>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</si>
  <si>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</si>
  <si>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</si>
  <si>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</si>
  <si>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</si>
  <si>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</si>
  <si>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</si>
  <si>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</si>
  <si>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</si>
  <si>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</si>
  <si>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</si>
  <si>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</si>
  <si>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</si>
  <si>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</si>
  <si>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</si>
  <si>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</si>
  <si>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</si>
  <si>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</si>
  <si>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</si>
  <si>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</si>
  <si>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</si>
  <si>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</si>
  <si>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</si>
  <si>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</si>
  <si>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</si>
  <si>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</si>
  <si>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</si>
  <si>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</si>
  <si>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</si>
  <si>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</si>
  <si>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</si>
  <si>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</si>
  <si>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</si>
  <si>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</si>
  <si>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</si>
  <si>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</si>
  <si>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</si>
  <si>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</si>
  <si>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</si>
  <si>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</si>
  <si>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</si>
  <si>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</si>
  <si>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</si>
  <si>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</si>
  <si>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</si>
  <si>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</si>
  <si>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</si>
  <si>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</si>
  <si>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</si>
  <si>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</si>
  <si>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</si>
  <si>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</si>
  <si>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</si>
  <si>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</si>
  <si>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</si>
  <si>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</si>
  <si>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</si>
  <si>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</si>
  <si>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</si>
  <si>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</si>
  <si>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</si>
  <si>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</si>
  <si>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</si>
  <si>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</si>
  <si>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</si>
  <si>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</si>
  <si>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</si>
  <si>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</si>
  <si>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</si>
  <si>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</si>
  <si>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</si>
  <si>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</si>
  <si>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</si>
  <si>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</si>
  <si>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</si>
  <si>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</si>
  <si>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</si>
  <si>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</si>
  <si>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</si>
  <si>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</si>
  <si>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</si>
  <si>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</si>
  <si>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</si>
  <si>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</si>
  <si>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</si>
  <si>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</si>
  <si>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</si>
  <si>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</si>
  <si>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</si>
  <si>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</si>
  <si>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</si>
  <si>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</si>
  <si>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</si>
  <si>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</si>
  <si>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</si>
  <si>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</si>
  <si>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</si>
  <si>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</si>
  <si>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</si>
  <si>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</si>
  <si>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</si>
  <si>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</si>
  <si>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</si>
  <si>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</si>
  <si>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</si>
  <si>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</si>
  <si>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</si>
  <si>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</si>
  <si>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</si>
  <si>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</si>
  <si>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</si>
  <si>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</si>
  <si>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</si>
  <si>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</si>
  <si>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</si>
  <si>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</si>
  <si>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</si>
  <si>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</si>
  <si>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</si>
  <si>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</si>
  <si>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</si>
  <si>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</si>
  <si>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</si>
  <si>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</si>
  <si>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</si>
  <si>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</si>
  <si>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</si>
  <si>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</si>
  <si>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</si>
  <si>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</si>
  <si>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</si>
  <si>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</si>
  <si>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</si>
  <si>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</si>
  <si>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</si>
  <si>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</si>
  <si>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</si>
  <si>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</si>
  <si>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</si>
  <si>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</si>
  <si>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</si>
  <si>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</si>
  <si>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</si>
  <si>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</si>
  <si>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</si>
  <si>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</si>
  <si>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</si>
  <si>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</si>
  <si>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</si>
  <si>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</si>
  <si>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</si>
  <si>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</si>
  <si>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</si>
  <si>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</si>
  <si>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</si>
  <si>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</si>
  <si>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</si>
  <si>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</si>
  <si>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</si>
  <si>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</si>
  <si>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</si>
  <si>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</si>
  <si>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</si>
  <si>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</si>
  <si>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</si>
  <si>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</si>
  <si>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</si>
  <si>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</si>
  <si>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</si>
  <si>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</si>
  <si>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</si>
  <si>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</si>
  <si>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</si>
  <si>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</si>
  <si>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</si>
  <si>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</si>
  <si>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</si>
  <si>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</si>
  <si>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</si>
  <si>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</si>
  <si>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</si>
  <si>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</si>
  <si>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</si>
  <si>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</si>
  <si>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</si>
  <si>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</si>
  <si>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</si>
  <si>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</si>
  <si>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</si>
  <si>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</si>
  <si>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</si>
  <si>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</si>
  <si>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</si>
  <si>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</si>
  <si>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</si>
  <si>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</si>
  <si>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</si>
  <si>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</si>
  <si>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</si>
  <si>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</si>
  <si>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</si>
  <si>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</si>
  <si>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</si>
  <si>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</si>
  <si>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</si>
  <si>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</si>
  <si>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</si>
  <si>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</si>
  <si>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</si>
  <si>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</si>
  <si>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</si>
  <si>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</si>
  <si>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</si>
  <si>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</si>
  <si>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</si>
  <si>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</si>
  <si>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</si>
  <si>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</si>
  <si>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</si>
  <si>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</si>
  <si>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</si>
  <si>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</si>
  <si>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</si>
  <si>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</si>
  <si>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</si>
  <si>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</si>
  <si>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</si>
  <si>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</si>
  <si>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</si>
  <si>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</si>
  <si>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</si>
  <si>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</si>
  <si>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</si>
  <si>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</si>
  <si>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</si>
  <si>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</si>
  <si>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</si>
  <si>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</si>
  <si>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</si>
  <si>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</si>
  <si>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</si>
  <si>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</si>
  <si>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</si>
  <si>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</si>
  <si>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</si>
  <si>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</si>
  <si>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</si>
  <si>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</si>
  <si>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</si>
  <si>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</si>
  <si>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</si>
  <si>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</si>
  <si>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</si>
  <si>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</si>
  <si>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</si>
  <si>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</si>
  <si>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</si>
  <si>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</si>
  <si>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</si>
  <si>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</si>
  <si>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</si>
  <si>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</si>
  <si>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</si>
  <si>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</si>
  <si>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</si>
  <si>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</si>
  <si>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</si>
  <si>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</si>
  <si>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</si>
  <si>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</si>
  <si>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</si>
  <si>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</si>
  <si>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</si>
  <si>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</si>
  <si>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</si>
  <si>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</si>
  <si>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</si>
  <si>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</si>
  <si>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</si>
  <si>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</si>
  <si>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</si>
  <si>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</si>
  <si>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</si>
  <si>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</si>
  <si>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</si>
  <si>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</si>
  <si>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</si>
  <si>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</si>
  <si>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</si>
  <si>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</si>
  <si>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</si>
  <si>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</si>
  <si>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</si>
  <si>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</si>
  <si>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</si>
  <si>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</si>
  <si>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</si>
  <si>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</si>
  <si>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</si>
  <si>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</si>
  <si>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</si>
  <si>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</si>
  <si>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</si>
  <si>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</si>
  <si>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</si>
  <si>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</si>
  <si>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</si>
  <si>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</si>
  <si>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</si>
  <si>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</si>
  <si>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</si>
  <si>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</si>
  <si>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</si>
  <si>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</si>
  <si>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</si>
  <si>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</si>
  <si>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</si>
  <si>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</si>
  <si>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</si>
  <si>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</si>
  <si>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</si>
  <si>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</si>
  <si>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</si>
  <si>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</si>
  <si>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</si>
  <si>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</si>
  <si>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</si>
  <si>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</si>
  <si>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</si>
  <si>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</si>
  <si>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</si>
  <si>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</si>
  <si>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</si>
  <si>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</si>
  <si>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</si>
  <si>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</si>
  <si>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</si>
  <si>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</si>
  <si>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</si>
  <si>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</si>
  <si>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</si>
  <si>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</si>
  <si>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</si>
  <si>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</si>
  <si>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</si>
  <si>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</si>
  <si>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</si>
  <si>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</si>
  <si>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</si>
  <si>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</si>
  <si>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</si>
  <si>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</si>
  <si>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</si>
  <si>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</si>
  <si>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</si>
  <si>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</si>
  <si>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</si>
  <si>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</si>
  <si>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</si>
  <si>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</si>
  <si>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</si>
  <si>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</si>
  <si>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</si>
  <si>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</si>
  <si>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</si>
  <si>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</si>
  <si>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</si>
  <si>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</si>
  <si>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</si>
  <si>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</si>
  <si>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</si>
  <si>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</si>
  <si>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</si>
  <si>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</si>
  <si>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</si>
  <si>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</si>
  <si>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</si>
  <si>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</si>
  <si>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</si>
  <si>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</si>
  <si>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</si>
  <si>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</si>
  <si>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</si>
  <si>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</si>
  <si>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</si>
  <si>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</si>
  <si>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</si>
  <si>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</si>
  <si>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</si>
  <si>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</si>
  <si>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</si>
  <si>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</si>
  <si>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</si>
  <si>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</si>
  <si>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</si>
  <si>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</si>
  <si>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</si>
  <si>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</si>
  <si>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</si>
  <si>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</si>
  <si>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</si>
  <si>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</si>
  <si>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</si>
  <si>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</si>
  <si>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</si>
  <si>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</si>
  <si>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</si>
  <si>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</si>
  <si>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</si>
  <si>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</si>
  <si>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</si>
  <si>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</si>
  <si>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</si>
  <si>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</si>
  <si>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</si>
  <si>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</si>
  <si>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</si>
  <si>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</si>
  <si>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</si>
  <si>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</si>
  <si>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</si>
  <si>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</si>
  <si>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</si>
  <si>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</si>
  <si>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</si>
  <si>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</si>
  <si>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</si>
  <si>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</si>
  <si>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</si>
  <si>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</si>
  <si>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</si>
  <si>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</si>
  <si>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</si>
  <si>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</si>
  <si>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</si>
  <si>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</si>
  <si>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</si>
  <si>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</si>
  <si>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</si>
  <si>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</si>
  <si>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</si>
  <si>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</si>
  <si>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</si>
  <si>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</si>
  <si>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</si>
  <si>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</si>
  <si>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</si>
  <si>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</si>
  <si>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</si>
  <si>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</si>
  <si>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</si>
  <si>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</si>
  <si>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</si>
  <si>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</si>
  <si>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</si>
  <si>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</si>
  <si>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</si>
  <si>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</si>
  <si>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</si>
  <si>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</si>
  <si>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</si>
  <si>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</si>
  <si>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</si>
  <si>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</si>
  <si>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</si>
  <si>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</si>
  <si>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</si>
  <si>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</si>
  <si>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</si>
  <si>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</si>
  <si>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</si>
  <si>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</si>
  <si>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</si>
  <si>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</si>
  <si>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</si>
  <si>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</si>
  <si>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</si>
  <si>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</si>
  <si>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</si>
  <si>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</si>
  <si>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</si>
  <si>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</si>
  <si>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</si>
  <si>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</si>
  <si>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</si>
  <si>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</si>
  <si>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</si>
  <si>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</si>
  <si>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</si>
  <si>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</si>
  <si>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</si>
  <si>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</si>
  <si>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</si>
  <si>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</si>
  <si>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</si>
  <si>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</si>
  <si>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</si>
  <si>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</si>
  <si>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</si>
  <si>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</si>
  <si>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</si>
  <si>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</si>
  <si>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</si>
  <si>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</si>
  <si>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</si>
  <si>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</si>
  <si>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</si>
  <si>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</si>
  <si>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</si>
  <si>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</si>
  <si>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</si>
  <si>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</si>
  <si>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</si>
  <si>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</si>
  <si>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</si>
  <si>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</si>
  <si>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</si>
  <si>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</si>
  <si>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</si>
  <si>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</si>
  <si>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</si>
  <si>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</si>
  <si>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</si>
  <si>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</si>
  <si>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</si>
  <si>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</si>
  <si>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</si>
  <si>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</si>
  <si>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</si>
  <si>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</si>
  <si>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</si>
  <si>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</si>
  <si>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</si>
  <si>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</si>
  <si>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</si>
  <si>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</si>
  <si>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</si>
  <si>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</si>
  <si>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</si>
  <si>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</si>
  <si>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</si>
  <si>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</si>
  <si>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</si>
  <si>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</si>
  <si>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</si>
  <si>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</si>
  <si>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</si>
  <si>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</si>
  <si>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</si>
  <si>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</si>
  <si>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</si>
  <si>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</si>
  <si>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</si>
  <si>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</si>
  <si>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</si>
  <si>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</si>
  <si>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</si>
  <si>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</si>
  <si>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</si>
  <si>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</si>
  <si>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</si>
  <si>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</si>
  <si>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</si>
  <si>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</si>
  <si>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</si>
  <si>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</si>
  <si>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</si>
  <si>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</si>
  <si>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</si>
  <si>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</si>
  <si>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</si>
  <si>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</si>
  <si>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</si>
  <si>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</si>
  <si>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</si>
  <si>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</si>
  <si>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</si>
  <si>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</si>
  <si>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</si>
  <si>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</si>
  <si>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</si>
  <si>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</si>
  <si>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</si>
  <si>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</si>
  <si>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</si>
  <si>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</si>
  <si>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</si>
  <si>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</si>
  <si>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</si>
  <si>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</si>
  <si>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</si>
  <si>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</si>
  <si>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</si>
  <si>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</si>
  <si>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</si>
  <si>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</si>
  <si>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</si>
  <si>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</si>
  <si>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</si>
  <si>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</si>
  <si>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</si>
  <si>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</si>
  <si>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</si>
  <si>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</si>
  <si>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</si>
  <si>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</si>
  <si>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</si>
  <si>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</si>
  <si>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</si>
  <si>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</si>
  <si>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</si>
  <si>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</si>
  <si>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</si>
  <si>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</si>
  <si>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</si>
  <si>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</si>
  <si>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</si>
  <si>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</si>
  <si>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</si>
  <si>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</si>
  <si>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</si>
  <si>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</si>
  <si>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</si>
  <si>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</si>
  <si>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</si>
  <si>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</si>
  <si>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</si>
  <si>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</si>
  <si>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</si>
  <si>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</si>
  <si>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</si>
  <si>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</si>
  <si>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</si>
  <si>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</si>
  <si>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</si>
  <si>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</si>
  <si>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</si>
  <si>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</si>
  <si>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</si>
  <si>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</si>
  <si>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</si>
  <si>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</si>
  <si>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</si>
  <si>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</si>
  <si>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</si>
  <si>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</si>
  <si>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</si>
  <si>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</si>
  <si>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</si>
  <si>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</si>
  <si>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</si>
  <si>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</si>
  <si>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</si>
  <si>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</si>
  <si>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</si>
  <si>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</si>
  <si>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</si>
  <si>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</si>
  <si>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</si>
  <si>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</si>
  <si>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</si>
  <si>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</si>
  <si>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</si>
  <si>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</si>
  <si>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</si>
  <si>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</si>
  <si>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</si>
  <si>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</si>
  <si>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</si>
  <si>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</si>
  <si>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</si>
  <si>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</si>
  <si>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</si>
  <si>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</si>
  <si>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</si>
  <si>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</si>
  <si>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</si>
  <si>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</si>
  <si>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</si>
  <si>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</si>
  <si>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</si>
  <si>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</si>
  <si>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</si>
  <si>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</si>
  <si>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</si>
  <si>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</si>
  <si>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</si>
  <si>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</si>
  <si>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</si>
  <si>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</si>
  <si>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</si>
  <si>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</si>
  <si>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</si>
  <si>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</si>
  <si>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</si>
  <si>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</si>
  <si>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</si>
  <si>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</si>
  <si>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</si>
  <si>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</si>
  <si>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</si>
  <si>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</si>
  <si>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</si>
  <si>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</si>
  <si>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</si>
  <si>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</si>
  <si>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</si>
  <si>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</si>
  <si>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</si>
  <si>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</si>
  <si>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</si>
  <si>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</si>
  <si>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</si>
  <si>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</si>
  <si>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</si>
  <si>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</si>
  <si>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</si>
  <si>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</si>
  <si>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</si>
  <si>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</si>
  <si>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</si>
  <si>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</si>
  <si>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</si>
  <si>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</si>
  <si>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</si>
  <si>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</si>
  <si>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</si>
  <si>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</si>
  <si>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</si>
  <si>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</si>
  <si>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</si>
  <si>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</si>
  <si>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</si>
  <si>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</si>
  <si>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</si>
  <si>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</si>
  <si>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</si>
  <si>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</si>
  <si>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</si>
  <si>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</si>
  <si>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</si>
  <si>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</si>
  <si>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</si>
  <si>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</si>
  <si>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</si>
  <si>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</si>
  <si>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</si>
  <si>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</si>
  <si>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</si>
  <si>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</si>
  <si>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</si>
  <si>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</si>
  <si>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</si>
  <si>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</si>
  <si>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</si>
  <si>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</si>
  <si>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</si>
  <si>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</si>
  <si>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</si>
  <si>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</si>
  <si>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</si>
  <si>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</si>
  <si>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</si>
  <si>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</si>
  <si>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</si>
  <si>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</si>
  <si>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</si>
  <si>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</si>
  <si>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</si>
  <si>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</si>
  <si>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</si>
  <si>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</si>
  <si>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</si>
  <si>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</si>
  <si>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</si>
  <si>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</si>
  <si>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</si>
  <si>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</si>
  <si>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</si>
  <si>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</si>
  <si>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</si>
  <si>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</si>
  <si>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</si>
  <si>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</si>
  <si>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</si>
  <si>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</si>
  <si>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</si>
  <si>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</si>
  <si>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</si>
  <si>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</si>
  <si>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</si>
  <si>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</si>
  <si>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</si>
  <si>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</si>
  <si>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</si>
  <si>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</si>
  <si>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</si>
  <si>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</si>
  <si>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</si>
  <si>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</si>
  <si>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</si>
  <si>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</si>
  <si>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</si>
  <si>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</si>
  <si>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</si>
  <si>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</si>
  <si>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</si>
  <si>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</si>
  <si>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</si>
  <si>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</si>
  <si>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</si>
  <si>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</si>
  <si>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</si>
  <si>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</si>
  <si>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</si>
  <si>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</si>
  <si>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</si>
  <si>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</si>
  <si>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</si>
  <si>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</si>
  <si>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</si>
  <si>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</si>
  <si>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</si>
  <si>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</si>
  <si>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</si>
  <si>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</si>
  <si>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</si>
  <si>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</si>
  <si>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</si>
  <si>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</si>
  <si>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</si>
  <si>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</si>
  <si>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</si>
  <si>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</si>
  <si>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</si>
  <si>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</si>
  <si>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</si>
  <si>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</si>
  <si>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</si>
  <si>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</si>
  <si>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</si>
  <si>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</si>
  <si>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</si>
  <si>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</si>
  <si>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</si>
  <si>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</si>
  <si>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</si>
  <si>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</si>
  <si>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</si>
  <si>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</si>
  <si>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</si>
  <si>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</si>
  <si>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</si>
  <si>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</si>
  <si>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</si>
  <si>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</si>
  <si>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</si>
  <si>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</si>
  <si>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</si>
  <si>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</si>
  <si>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</si>
  <si>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</si>
  <si>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</si>
  <si>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</si>
  <si>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</si>
  <si>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</si>
  <si>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</si>
  <si>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</si>
  <si>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</si>
  <si>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</si>
  <si>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</si>
  <si>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</si>
  <si>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</si>
  <si>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</si>
  <si>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</si>
  <si>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</si>
  <si>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</si>
  <si>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</si>
  <si>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</si>
  <si>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</si>
  <si>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</si>
  <si>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</si>
  <si>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</si>
  <si>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</si>
  <si>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</si>
  <si>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</si>
  <si>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</si>
  <si>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</si>
  <si>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</si>
  <si>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</si>
  <si>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</si>
  <si>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</si>
  <si>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</si>
  <si>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</si>
  <si>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</si>
  <si>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</si>
  <si>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</si>
  <si>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</si>
  <si>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</si>
  <si>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</si>
  <si>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</si>
  <si>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</si>
  <si>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</si>
  <si>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</si>
  <si>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</si>
  <si>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</si>
  <si>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</si>
  <si>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</si>
  <si>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</si>
  <si>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</si>
  <si>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</si>
  <si>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</si>
  <si>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</si>
  <si>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</si>
  <si>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</si>
  <si>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</si>
  <si>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</si>
  <si>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</si>
  <si>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</si>
  <si>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</si>
  <si>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</si>
  <si>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</si>
  <si>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</si>
  <si>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</si>
  <si>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</si>
  <si>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</si>
  <si>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</si>
  <si>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</si>
  <si>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</si>
  <si>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</si>
  <si>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</si>
  <si>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</si>
  <si>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</si>
  <si>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</si>
  <si>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</si>
  <si>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</si>
  <si>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</si>
  <si>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</si>
  <si>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</si>
  <si>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</si>
  <si>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</si>
  <si>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</si>
  <si>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</si>
  <si>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</si>
  <si>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</si>
  <si>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</si>
  <si>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</si>
  <si>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</si>
  <si>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</si>
  <si>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</si>
  <si>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</si>
  <si>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</si>
  <si>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</si>
  <si>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</si>
  <si>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</si>
  <si>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</si>
  <si>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</si>
  <si>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</si>
  <si>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</si>
  <si>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</si>
  <si>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</si>
  <si>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</si>
  <si>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</si>
  <si>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</si>
  <si>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</si>
  <si>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</si>
  <si>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</si>
  <si>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</si>
  <si>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</si>
  <si>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</si>
  <si>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</si>
  <si>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</si>
  <si>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</si>
  <si>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</si>
  <si>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</si>
  <si>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</si>
  <si>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</si>
  <si>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</si>
  <si>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</si>
  <si>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</si>
  <si>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</si>
  <si>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</si>
  <si>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</si>
  <si>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</si>
  <si>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</si>
  <si>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</si>
  <si>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</si>
  <si>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</si>
  <si>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</si>
  <si>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</si>
  <si>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</si>
  <si>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</si>
  <si>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</si>
  <si>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</si>
  <si>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</si>
  <si>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</si>
  <si>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</si>
  <si>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</si>
  <si>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</si>
  <si>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</si>
  <si>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</si>
  <si>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</si>
  <si>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</si>
  <si>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</si>
  <si>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</si>
  <si>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</si>
  <si>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</si>
  <si>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</si>
  <si>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</si>
  <si>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</si>
  <si>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</si>
  <si>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</si>
  <si>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</si>
  <si>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</si>
  <si>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</si>
  <si>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</si>
  <si>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</si>
  <si>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</si>
  <si>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</si>
  <si>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</si>
  <si>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</si>
  <si>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</si>
  <si>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</si>
  <si>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</si>
  <si>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</si>
  <si>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</si>
  <si>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</si>
  <si>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</si>
  <si>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</si>
  <si>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</si>
  <si>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</si>
  <si>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</si>
  <si>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</si>
  <si>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</si>
  <si>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</si>
  <si>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</si>
  <si>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</si>
  <si>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</si>
  <si>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</si>
  <si>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</si>
  <si>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</si>
  <si>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</si>
  <si>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</si>
  <si>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</si>
  <si>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</si>
  <si>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</si>
  <si>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</si>
  <si>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</si>
  <si>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</si>
  <si>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</si>
  <si>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</si>
  <si>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</si>
  <si>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</si>
  <si>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</si>
  <si>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</si>
  <si>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</si>
  <si>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</si>
  <si>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</si>
  <si>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</si>
  <si>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</si>
  <si>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</si>
  <si>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</si>
  <si>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</si>
  <si>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</si>
  <si>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</si>
  <si>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</si>
  <si>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</si>
  <si>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</si>
  <si>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</si>
  <si>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</si>
  <si>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</si>
  <si>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</si>
  <si>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</si>
  <si>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</si>
  <si>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</si>
  <si>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</si>
  <si>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</si>
  <si>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</si>
  <si>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</si>
  <si>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</si>
  <si>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</si>
  <si>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</si>
  <si>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</si>
  <si>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</si>
  <si>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</si>
  <si>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</si>
  <si>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</si>
  <si>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</si>
  <si>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</si>
  <si>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</si>
  <si>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</si>
  <si>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</si>
  <si>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</si>
  <si>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</si>
  <si>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</si>
  <si>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</si>
  <si>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</si>
  <si>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</si>
  <si>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</si>
  <si>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</si>
  <si>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</si>
  <si>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</si>
  <si>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</si>
  <si>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</si>
  <si>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</si>
  <si>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</si>
  <si>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</si>
  <si>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</si>
  <si>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</si>
  <si>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</si>
  <si>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</si>
  <si>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</si>
  <si>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</si>
  <si>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</si>
  <si>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</si>
  <si>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</si>
  <si>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</si>
  <si>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</si>
  <si>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</si>
  <si>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</si>
  <si>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</si>
  <si>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</si>
  <si>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</si>
  <si>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</si>
  <si>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</si>
  <si>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</si>
  <si>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</si>
  <si>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</si>
  <si>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</si>
  <si>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</si>
  <si>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</si>
  <si>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</si>
  <si>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</si>
  <si>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</si>
  <si>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</si>
  <si>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</si>
  <si>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</si>
  <si>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</si>
  <si>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</si>
  <si>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</si>
  <si>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</si>
  <si>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</si>
  <si>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</si>
  <si>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</si>
  <si>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</si>
  <si>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</si>
  <si>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</si>
  <si>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</si>
  <si>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</si>
  <si>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</si>
  <si>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</si>
  <si>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</si>
  <si>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</si>
  <si>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</si>
  <si>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</si>
  <si>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</si>
  <si>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</si>
  <si>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</si>
  <si>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</si>
  <si>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</si>
  <si>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</si>
  <si>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</si>
  <si>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</si>
  <si>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</si>
  <si>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</si>
  <si>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</si>
  <si>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</si>
  <si>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</si>
  <si>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</si>
  <si>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</si>
  <si>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</si>
  <si>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</si>
  <si>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</si>
  <si>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</si>
  <si>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</si>
  <si>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</si>
  <si>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</si>
  <si>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</si>
  <si>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</si>
  <si>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</si>
  <si>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</si>
  <si>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</si>
  <si>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</si>
  <si>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</si>
  <si>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</si>
  <si>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</si>
  <si>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</si>
  <si>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</si>
  <si>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</si>
  <si>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</si>
  <si>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</si>
  <si>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</si>
  <si>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</si>
  <si>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</si>
  <si>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</si>
  <si>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</si>
  <si>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</si>
  <si>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</si>
  <si>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</si>
  <si>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</si>
  <si>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</si>
  <si>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</si>
  <si>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</si>
  <si>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</si>
  <si>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</si>
  <si>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</si>
  <si>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PCM-20251110-00000788</t>
  </si>
  <si>
    <t>Critical</t>
  </si>
  <si>
    <t xml:space="preserve">team at site TS </t>
  </si>
  <si>
    <t>PCM-20251110-00001013</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</si>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</sst>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6" ca="1" si="0">IFERROR(NOW()-F2,"")</f>
        <v>308.58235868055635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12722</v>
      </c>
      <c r="E3" s="110" t="s">
        <v>39024</v>
      </c>
      <c r="F3" s="111">
        <v>45971.436979166669</v>
      </c>
      <c r="G3" s="112">
        <f t="shared" ca="1" si="0"/>
        <v>9.3805439813877456E-2</v>
      </c>
      <c r="H3" s="111">
        <v>45971.427615740744</v>
      </c>
      <c r="I3" s="109" t="str">
        <f>IFERROR(VLOOKUP(D3,DB!A:F,6,0),"")</f>
        <v>Generator-SG</v>
      </c>
      <c r="J3" s="109" t="str">
        <f>IFERROR(VLOOKUP(D3,DB!A:G,7,0),"")</f>
        <v>Dead</v>
      </c>
      <c r="K3" s="113" t="s">
        <v>39025</v>
      </c>
      <c r="L3" s="114" t="str">
        <f>IFERROR(VLOOKUP(D3,DB!A:I,9,0),"")</f>
        <v>Latis</v>
      </c>
    </row>
    <row r="4" spans="1:15" ht="15" customHeight="1">
      <c r="A4" s="108" t="s">
        <v>39026</v>
      </c>
      <c r="B4" s="109" t="str">
        <f>IFERROR(VLOOKUP(D4,DB!A:K,11,0),"")</f>
        <v>R1</v>
      </c>
      <c r="C4" s="109">
        <v>5</v>
      </c>
      <c r="D4" s="109" t="s">
        <v>12097</v>
      </c>
      <c r="E4" s="110" t="s">
        <v>39021</v>
      </c>
      <c r="F4" s="111">
        <v>45971.498506944445</v>
      </c>
      <c r="G4" s="112">
        <f t="shared" ca="1" si="0"/>
        <v>3.227766203781357E-2</v>
      </c>
      <c r="H4" s="111">
        <v>45971.488113425927</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45971.530784606482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45971.530784606482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45971.530784606482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45971.530784606482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45971.530784606482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45971.530784606482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45971.530784606482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45971.530784606482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45971.530784606482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45971.530784606482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45971.530784606482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45971.530784606482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45971.530784606482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45971.530784606482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45971.530784606482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45971.530784606482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45971.530784606482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45971.530784606482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45971.530784606482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45971.530784606482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45971.530784606482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45971.530784606482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45971.530784606482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45971.530784606482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45971.530784606482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45971.530784606482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45971.530784606482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45971.530784606482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45971.530784606482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45971.530784606482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45971.530784606482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45971.530784606482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45971.530784606482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45971.530784606482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ref="G39:G70" ca="1" si="2">IFERROR(NOW()-F39,"")</f>
        <v>45971.530784606482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45971.530784606482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45971.530784606482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45971.530784606482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45971.530784606482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45971.530784606482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45971.530784606482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45971.530784606482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45971.530784606482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45971.530784606482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45971.530784606482</v>
      </c>
      <c r="H49" s="111"/>
      <c r="I49" s="109" t="str">
        <f>IFERROR(VLOOKUP(D49,DB!A:F,6,0),"")</f>
        <v/>
      </c>
      <c r="J49" s="109" t="str">
        <f>IFERROR(VLOOKUP(D49,DB!A:G,7,0),"")</f>
        <v/>
      </c>
      <c r="K49" s="113"/>
      <c r="L49" s="114" t="str">
        <f>IFERROR(VLOOKUP(D49,DB!A:I,9,0),"")</f>
        <v/>
      </c>
    </row>
    <row r="50" spans="1:12" ht="15" customHeight="1">
      <c r="A50" s="117"/>
      <c r="B50" s="118" t="str">
        <f>IFERROR(VLOOKUP(D50,DB!A:K,11,0),"")</f>
        <v/>
      </c>
      <c r="C50" s="118"/>
      <c r="D50" s="118"/>
      <c r="E50" s="119"/>
      <c r="F50" s="120"/>
      <c r="G50" s="121">
        <f t="shared" ca="1" si="2"/>
        <v>45971.530784606482</v>
      </c>
      <c r="H50" s="120"/>
      <c r="I50" s="118" t="str">
        <f>IFERROR(VLOOKUP(D50,DB!A:F,6,0),"")</f>
        <v/>
      </c>
      <c r="J50" s="118" t="str">
        <f>IFERROR(VLOOKUP(D50,DB!A:G,7,0),"")</f>
        <v/>
      </c>
      <c r="K50" s="122"/>
      <c r="L50" s="123" t="str">
        <f>IFERROR(VLOOKUP(D50,DB!A:I,9,0),"")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4" ca="1" si="0">IFERROR(NOW()-F3,"-")</f>
        <v>146.53094664352102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12914</v>
      </c>
      <c r="E4" s="103" t="s">
        <v>39021</v>
      </c>
      <c r="F4" s="104">
        <v>45971.306087962963</v>
      </c>
      <c r="G4" s="105">
        <f t="shared" ca="1" si="0"/>
        <v>0.22469664351956453</v>
      </c>
      <c r="H4" s="104">
        <v>45971.300138888888</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14489</v>
      </c>
      <c r="E5" s="103" t="s">
        <v>39021</v>
      </c>
      <c r="F5" s="104">
        <v>45971.516782407409</v>
      </c>
      <c r="G5" s="105">
        <f t="shared" ref="G5:G30" ca="1" si="1">IFERROR(NOW()-F5,"-")</f>
        <v>1.4002199073729571E-2</v>
      </c>
      <c r="H5" s="104">
        <v>45971.51053240741</v>
      </c>
      <c r="I5" s="18" t="str">
        <f>IFERROR(VLOOKUP(D5,DB!A:F,6,0),"")</f>
        <v>SCECO</v>
      </c>
      <c r="J5" s="18" t="str">
        <f>IFERROR(VLOOKUP(D5,DB!A:G,7,0),"")</f>
        <v>Dead+No BB Shifted+No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45971.530784606482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45971.530784606482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45971.530784606482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45971.530784606482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45971.530784606482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45971.530784606482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45971.530784606482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45971.530784606482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45971.530784606482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45971.530784606482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45971.530784606482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45971.530784606482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45971.530784606482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45971.530784606482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45971.530784606482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45971.530784606482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45971.530784606482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45971.530784606482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45971.530784606482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45971.530784606482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45971.530784606482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45971.530784606482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45971.530784606482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45971.530784606482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45971.530784606482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45971.530784606482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45971.530784606482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45971.530784606482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45971.530784606482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45971.530784606482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45971.530784606482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45971.530784606482</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45971.530784606482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45971.530784606482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45971.530784606482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45971.530784606482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45971.530784606482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45971.530784606482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45971.530784606482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45971.530784606482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45971.530784606482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45971.530784606482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45971.530784606482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45971.530784606482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45971.530784606482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45971.530784606482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45971.530784606482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45971.530784606482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45971.530784606482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45971.530784606482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45971.530784606482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45971.530784606482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45971.530784606482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45971.530784606482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45971.530784606482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45971.530784606482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45971.530784606482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45971.530784606482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45971.530784606482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45971.530784606482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45971.530784606482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45971.530784606482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45971.530784606482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45971.530784606482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45971.530784606482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45971.530784606482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45971.530784606482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45971.530784606482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45971.530784606482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45971.530784606482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45971.530784606482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45971.530784606482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45971.530784606482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45971.530784606482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45971.530784606482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45971.530784606482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45971.530784606482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45971.530784606482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45971.530784606482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45971.530784606482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45971.530784606482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45971.530784606482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45971.530784606482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45971.530784606482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45971.530784606482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45971.530784606482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45971.530784606482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45971.530784606482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45971.530784606482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45971.530784606482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45971.530784606482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45971.530784606482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45971.530784606482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45971.530784606482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45971.530784606482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45971.530784606482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45971.530784606482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45971.530784606482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45971.530784606482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45971.530784606482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45971.530784606482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45971.530784606482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45971.530784606482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45971.530784606482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45971.530784606482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45971.530784606482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45971.530784606482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45971.530784606482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45971.530784606482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45971.530784606482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45971.530784606482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45971.530784606482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45971.530784606482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45971.530784606482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45971.530784606482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45971.530784606482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45971.530784606482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45971.530784606482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45971.530784606482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45971.530784606482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45971.530784606482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45971.530784606482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45971.530784606482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45971.530784606482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45971.530784606482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45971.530784606482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45971.530784606482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45971.530784606482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45971.530784606482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45971.530784606482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45971.530784606482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45971.530784606482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45971.530784606482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45971.530784606482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45971.530784606482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45971.530784606482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45971.530784606482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45971.530784606482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45971.530784606482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45971.530784606482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45971.530784606482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45971.530784606482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45971.530784606482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45971.530784606482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45971.530784606482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45971.530784606482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45971.530784606482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45971.530784606482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45971.530784606482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45971.530784606482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45971.530784606482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45971.530784606482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45971.530784606482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45971.530784606482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45971.530784606482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45971.530784606482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45971.530784606482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45971.530784606482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45971.530784606482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45971.530784606482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45971.530784606482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45971.530784606482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45971.530784606482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45971.530784606482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45971.530784606482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45971.530784606482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45971.530784606482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45971.530784606482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45971.530784606482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45971.530784606482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45971.530784606482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45971.530784606482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45971.530784606482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45971.530784606482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45971.530784606482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45971.530784606482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45971.530784606482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45971.530784606482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45971.530784606482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45971.530784606482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45971.530784606482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45971.530784606482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45971.530784606482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45971.530784606482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45971.530784606482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45971.530784606482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45971.530784606482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45971.530784606482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45971.530784606482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45971.530784606482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45971.530784606482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45971.530784606482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45971.530784606482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45971.530784606482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45971.530784606482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45971.530784606482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45971.530784606482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45971.530784606482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45971.530784606482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45971.530784606482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45971.530784606482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45971.530784606482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45971.530784606482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45971.530784606482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45971.530784606482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45971.530784606482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45971.530784606482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45971.530784606482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45971.530784606482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45971.530784606482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45971.530784606482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45971.530784606482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45971.530784606482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45971.530784606482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45971.530784606482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45971.530784606482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45971.530784606482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45971.530784606482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45971.530784606482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45971.530784606482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45971.530784606482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45971.530784606482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45971.530784606482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45971.530784606482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45971.530784606482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45971.530784606482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45971.530784606482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45971.530784606482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45971.530784606482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45971.530784606482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45971.530784606482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45971.530784606482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45971.530784606482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45971.530784606482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45971.530784606482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45971.530784606482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45971.530784606482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45971.530784606482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45971.530784606482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45971.530784606482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45971.530784606482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45971.530784606482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45971.530784606482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45971.530784606482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45971.530784606482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45971.530784606482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45971.530784606482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45971.530784606482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45971.530784606482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45971.530784606482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45971.530784606482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45971.530784606482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45971.530784606482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45971.530784606482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45971.530784606482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45971.530784606482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45971.530784606482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45971.530784606482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45971.530784606482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45971.530784606482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45971.530784606482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45971.530784606482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45971.530784606482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45971.530784606482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45971.530784606482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45971.530784606482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45971.530784606482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45971.530784606482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45971.530784606482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45971.530784606482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45971.530784606482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45971.530784606482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45971.530784606482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45971.530784606482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45971.530784606482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45971.530784606482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45971.530784606482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45971.530784606482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45971.530784606482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45971.530784606482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45971.530784606482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45971.530784606482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45971.530784606482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45971.530784606482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45971.530784606482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45971.530784606482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45971.530784606482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45971.530784606482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45971.530784606482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45971.530784606482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45971.530784606482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45971.530784606482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45971.530784606482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45971.530784606482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45971.530784606482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45971.530784606482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45971.530784606482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45971.530784606482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45971.530784606482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45971.530784606482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45971.530784606482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45971.530784606482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45971.530784606482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45971.530784606482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45971.530784606482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45971.530784606482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45971.530784606482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45971.530784606482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45971.530784606482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45971.530784606482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45971.530784606482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45971.530784606482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45971.530784606482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45971.530784606482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45971.530784606482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45971.530784606482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45971.530784606482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45971.530784606482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45971.530784606482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45971.530784606482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45971.530784606482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45971.530784606482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45971.530784606482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45971.530784606482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45971.530784606482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45971.530784606482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45971.530784606482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45971.530784606482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45971.530784606482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45971.530784606482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45971.530784606482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45971.530784606482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45971.530784606482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45971.530784606482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45971.530784606482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45971.530784606482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45971.530784606482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45971.530784606482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45971.530784606482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45971.530784606482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45971.530784606482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45971.530784606482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45971.530784606482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45971.530784606482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45971.530784606482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45971.530784606482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45971.530784606482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45971.530784606482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45971.530784606482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45971.530784606482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45971.530784606482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45971.530784606482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45971.530784606482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45971.530784606482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45971.530784606482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45971.530784606482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45971.530784606482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45971.530784606482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45971.530784606482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45971.530784606482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45971.530784606482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45971.530784606482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45971.530784606482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45971.530784606482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45971.530784606482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45971.530784606482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45971.530784606482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45971.530784606482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45971.530784606482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45971.530784606482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45971.530784606482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45971.530784606482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45971.530784606482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45971.530784606482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45971.530784606482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45971.530784606482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45971.530784606482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45971.530784606482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45971.530784606482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45971.530784606482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45971.530784606482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45971.530784606482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45971.530784606482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45971.530784606482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45971.530784606482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45971.530784606482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45971.530784606482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45971.530784606482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45971.530784606482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45971.530784606482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45971.530784606482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45971.530784606482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45971.530784606482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45971.530784606482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45971.530784606482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45971.530784606482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45971.530784606482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45971.530784606482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45971.530784606482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45971.530784606482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45971.530784606482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45971.530784606482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45971.530784606482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45971.530784606482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45971.530784606482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45971.530784606482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45971.530784606482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45971.530784606482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45971.530784606482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45971.530784606482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45971.530784606482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45971.530784606482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45971.530784606482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45971.530784606482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45971.530784606482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45971.530784606482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45971.530784606482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45971.530784606482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45971.530784606482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45971.530784606482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45971.530784606482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45971.530784606482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45971.530784606482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45971.530784606482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45971.530784606482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45971.530784606482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45971.530784606482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45971.530784606482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45971.530784606482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45971.530784606482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45971.530784606482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45971.530784606482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45971.530784606482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45971.530784606482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45971.530784606482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45971.530784606482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45971.530784606482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45971.530784606482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45971.530784606482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45971.530784606482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45971.530784606482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45971.530784606482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45971.530784606482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45971.530784606482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45971.530784606482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45971.530784606482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45971.530784606482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45971.530784606482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45971.530784606482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45971.530784606482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45971.530784606482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45971.530784606482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45971.530784606482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45971.530784606482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45971.530784606482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45971.530784606482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45971.530784606482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45971.530784606482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45971.530784606482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45971.530784606482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45971.530784606482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45971.530784606482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45971.530784606482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45971.530784606482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45971.530784606482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45971.530784606482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45971.530784606482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45971.530784606482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45971.530784606482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45971.530784606482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45971.530784606482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45971.530784606482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45971.530784606482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45971.530784606482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45971.530784606482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45971.530784606482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45971.530784606482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45971.530784606482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45971.530784606482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45971.530784606482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45971.530784606482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45971.530784606482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45971.530784606482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45971.530784606482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45971.530784606482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45971.530784606482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45971.530784606482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45971.530784606482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45971.530784606482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45971.530784606482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45971.530784606482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45971.530784606482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45971.530784606482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45971.530784606482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45971.530784606482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45971.530784606482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45971.530784606482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45971.530784606482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45971.530784606482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45971.530784606482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45971.530784606482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45971.530784606482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45971.530784606482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45971.530784606482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45971.530784606482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45971.530784606482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45971.530784606482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45971.530784606482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45971.530784606482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45971.530784606482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45971.530784606482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45971.530784606482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45971.530784606482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45971.530784606482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45971.530784606482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45971.530784606482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45971.530784606482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45971.530784606482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45971.530784606482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45971.530784606482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45971.530784606482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45971.530784606482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45971.530784606482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45971.530784606482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45971.530784606482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45971.530784606482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45971.530784606482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45971.530784606482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45971.530784606482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45971.530784606482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45971.530784606482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45971.530784606482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45971.530784606482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45971.530784606482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45971.530784606482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45971.530784606482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45971.530784606482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45971.530784606482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45971.530784606482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45971.530784606482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45971.530784606482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45971.530784606482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45971.530784606482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45971.530784606482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45971.530784606482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45971.530784606482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45971.530784606482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45971.530784606482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45971.530784606482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45971.530784606482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45971.530784606482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45971.530784606482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45971.530784606482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45971.530784606482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45971.530784606482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45971.530784606482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45971.530784606482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45971.530784606482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45971.530784606482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45971.530784606482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45971.530784606482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45971.530784606482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45971.530784606482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45971.530784606482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45971.530784606482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45971.530784606482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45971.530784606482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45971.530784606482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45971.530784606482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45971.530784606482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45971.530784606482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45971.530784606482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45971.530784606482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45971.530784606482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45971.530784606482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45971.530784606482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45971.530784606482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45971.530784606482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45971.530784606482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45971.530784606482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45971.530784606482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45971.530784606482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45971.530784606482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45971.530784606482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45971.530784606482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45971.530784606482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45971.530784606482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45971.530784606482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45971.530784606482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45971.530784606482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45971.530784606482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45971.530784606482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45971.530784606482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45971.530784606482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45971.530784606482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45971.530784606482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45971.530784606482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45971.530784606482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45971.530784606482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45971.530784606482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45971.530784606482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45971.530784606482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45971.530784606482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45971.530784606482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45971.530784606482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45971.530784606482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45971.530784606482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45971.530784606482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45971.530784606482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45971.530784606482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45971.530784606482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45971.530784606482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45971.530784606482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45971.530784606482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45971.530784606482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45971.530784606482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45971.530784606482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45971.530784606482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45971.530784606482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45971.530784606482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45971.530784606482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45971.530784606482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45971.530784606482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45971.530784606482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45971.530784606482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45971.530784606482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45971.530784606482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45971.530784606482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45971.530784606482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45971.530784606482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45971.530784606482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45971.530784606482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45971.530784606482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45971.530784606482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45971.530784606482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45971.530784606482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45971.530784606482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45971.530784606482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45971.530784606482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45971.530784606482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45971.530784606482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45971.530784606482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45971.530784606482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45971.530784606482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45971.530784606482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45971.530784606482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45971.530784606482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45971.530784606482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45971.530784606482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45971.530784606482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45971.530784606482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45971.530784606482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45971.530784606482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45971.530784606482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45971.530784606482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45971.530784606482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45971.530784606482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45971.530784606482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45971.530784606482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45971.530784606482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45971.530784606482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45971.530784606482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45971.530784606482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45971.530784606482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45971.530784606482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45971.530784606482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45971.530784606482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45971.530784606482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45971.530784606482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45971.530784606482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45971.530784606482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45971.530784606482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45971.530784606482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45971.530784606482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45971.530784606482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45971.530784606482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45971.530784606482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45971.530784606482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45971.530784606482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45971.530784606482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45971.530784606482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45971.530784606482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45971.530784606482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45971.530784606482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45971.530784606482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45971.530784606482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45971.530784606482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45971.530784606482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45971.530784606482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45971.530784606482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45971.530784606482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45971.530784606482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45971.530784606482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45971.530784606482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45971.530784606482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45971.530784606482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45971.530784606482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45971.530784606482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45971.530784606482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45971.530784606482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45971.530784606482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45971.530784606482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45971.530784606482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45971.530784606482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45971.530784606482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45971.530784606482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45971.530784606482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45971.530784606482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45971.530784606482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45971.530784606482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45971.530784606482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45971.530784606482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45971.530784606482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45971.530784606482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45971.530784606482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45971.530784606482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45971.530784606482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45971.530784606482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45971.530784606482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45971.530784606482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45971.530784606482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45971.530784606482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45971.530784606482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45971.530784606482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45971.530784606482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45971.530784606482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45971.530784606482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45971.530784606482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45971.530784606482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45971.530784606482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45971.530784606482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45971.530784606482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45971.530784606482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45971.530784606482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45971.530784606482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45971.530784606482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45971.530784606482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45971.530784606482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45971.530784606482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45971.530784606482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45971.530784606482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45971.530784606482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45971.530784606482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45971.530784606482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45971.530784606482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45971.530784606482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45971.530784606482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45971.530784606482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45971.530784606482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45971.530784606482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45971.530784606482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45971.530784606482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45971.530784606482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45971.530784606482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45971.530784606482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45971.530784606482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45971.530784606482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45971.530784606482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45971.530784606482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45971.530784606482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45971.530784606482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45971.530784606482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45971.530784606482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45971.530784606482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45971.530784606482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45971.530784606482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45971.530784606482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45971.530784606482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45971.530784606482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45971.530784606482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45971.530784606482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45971.530784606482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45971.530784606482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45971.530784606482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45971.530784606482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45971.530784606482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45971.530784606482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45971.530784606482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45971.530784606482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45971.530784606482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45971.530784606482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45971.530784606482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45971.530784606482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45971.530784606482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45971.530784606482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45971.530784606482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45971.530784606482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45971.530784606482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45971.530784606482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45971.530784606482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45971.530784606482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45971.530784606482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45971.530784606482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45971.530784606482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45971.530784606482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45971.530784606482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45971.530784606482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45971.530784606482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45971.530784606482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45971.530784606482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45971.530784606482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45971.530784606482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45971.530784606482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45971.530784606482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45971.530784606482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45971.530784606482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45971.530784606482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45971.530784606482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45971.530784606482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45971.530784606482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45971.530784606482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45971.530784606482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45971.530784606482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45971.530784606482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45971.530784606482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45971.530784606482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45971.530784606482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45971.530784606482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45971.530784606482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45971.530784606482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45971.530784606482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45971.530784606482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45971.530784606482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45971.530784606482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45971.530784606482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45971.530784606482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45971.530784606482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45971.530784606482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45971.530784606482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45971.530784606482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45971.530784606482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45971.530784606482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45971.530784606482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45971.530784606482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45971.530784606482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45971.530784606482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45971.530784606482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45971.530784606482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45971.530784606482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45971.530784606482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45971.530784606482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45971.530784606482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45971.530784606482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45971.530784606482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45971.530784606482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45971.530784606482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45971.530784606482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45971.530784606482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45971.530784606482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45971.530784606482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45971.530784606482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45971.530784606482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45971.530784606482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45971.530784606482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45971.530784606482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45971.530784606482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45971.530784606482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45971.530784606482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45971.530784606482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45971.530784606482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45971.530784606482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45971.530784606482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45971.530784606482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45971.530784606482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45971.530784606482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45971.530784606482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45971.530784606482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45971.530784606482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45971.530784606482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45971.530784606482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45971.530784606482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45971.530784606482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45971.530784606482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45971.530784606482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45971.530784606482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45971.530784606482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45971.530784606482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45971.530784606482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45971.530784606482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45971.530784606482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45971.530784606482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45971.530784606482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45971.530784606482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45971.530784606482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45971.530784606482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45971.530784606482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45971.530784606482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45971.530784606482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45971.530784606482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45971.530784606482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45971.530784606482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45971.530784606482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45971.530784606482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45971.530784606482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45971.530784606482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45971.530784606482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45971.530784606482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45971.530784606482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45971.530784606482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45971.530784606482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45971.530784606482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45971.530784606482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45971.530784606482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45971.530784606482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45971.530784606482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45971.530784606482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45971.530784606482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45971.530784606482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45971.530784606482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45971.530784606482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45971.530784606482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45971.530784606482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45971.530784606482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45971.530784606482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45971.530784606482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45971.530784606482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45971.530784606482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45971.530784606482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45971.530784606482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45971.530784606482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45971.530784606482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45971.530784606482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45971.530784606482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45971.530784606482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45971.530784606482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45971.530784606482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45971.530784606482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45971.530784606482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45971.530784606482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45971.530784606482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45971.530784606482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45971.530784606482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45971.530784606482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45971.530784606482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45971.530784606482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45971.530784606482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45971.530784606482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45971.530784606482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45971.530784606482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45971.530784606482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45971.530784606482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45971.530784606482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45971.530784606482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45971.530784606482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45971.530784606482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45971.530784606482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45971.530784606482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45971.530784606482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45971.530784606482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45971.530784606482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45971.530784606482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45971.530784606482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45971.530784606482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45971.530784606482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45971.530784606482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45971.530784606482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45971.530784606482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45971.530784606482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45971.530784606482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45971.530784606482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45971.530784606482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45971.530784606482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45971.530784606482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45971.530784606482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45971.530784606482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45971.530784606482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45971.530784606482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45971.530784606482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45971.530784606482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45971.530784606482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45971.530784606482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45971.530784606482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45971.530784606482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45971.530784606482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45971.530784606482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45971.530784606482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45971.530784606482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45971.530784606482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45971.530784606482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45971.530784606482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45971.530784606482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45971.530784606482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45971.530784606482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45971.530784606482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45971.530784606482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45971.530784606482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45971.530784606482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45971.530784606482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45971.530784606482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45971.530784606482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45971.530784606482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45971.530784606482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45971.530784606482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45971.530784606482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45971.530784606482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45971.530784606482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45971.530784606482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45971.530784606482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45971.530784606482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45971.530784606482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45971.530784606482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45971.530784606482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45971.530784606482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45971.530784606482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45971.530784606482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45971.530784606482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45971.530784606482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45971.530784606482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45971.530784606482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45971.530784606482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45971.530784606482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45971.530784606482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45971.530784606482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45971.530784606482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45971.530784606482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45971.530784606482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45971.530784606482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45971.530784606482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45971.530784606482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45971.530784606482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45971.530784606482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45971.530784606482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45971.530784606482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45971.530784606482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45971.530784606482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45971.530784606482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45971.530784606482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45971.530784606482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45971.530784606482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45971.530784606482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45971.530784606482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45971.530784606482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45971.530784606482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45971.530784606482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45971.530784606482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45971.530784606482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45971.530784606482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45971.530784606482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45971.530784606482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45971.530784606482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45971.530784606482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45971.530784606482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45971.530784606482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45971.530784606482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45971.530784606482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45971.530784606482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45971.530784606482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45971.530784606482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45971.530784606482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45971.530784606482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45971.530784606482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45971.530784606482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45971.530784606482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45971.530784606482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45971.530784606482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45971.530784606482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45971.530784606482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45971.530784606482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45971.530784606482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45971.530784606482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45971.530784606482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45971.530784606482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45971.530784606482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45971.530784606482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45971.530784606482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45971.530784606482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45971.530784606482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45971.530784606482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45971.530784606482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45971.530784606482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45971.530784606482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45971.530784606482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45971.530784606482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45971.530784606482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45971.530784606482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45971.530784606482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45971.530784606482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45971.530784606482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45971.530784606482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45971.530784606482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45971.530784606482</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268.05006701388629</v>
      </c>
      <c r="H2" s="96">
        <v>45703.474768518521</v>
      </c>
      <c r="I2" s="96" t="str">
        <f>IFERROR(VLOOKUP(D2,DB!A:F,6,0),"")</f>
        <v>SCECO</v>
      </c>
      <c r="J2" s="96" t="str">
        <f>IFERROR(VLOOKUP(D2,DB!A:G,7,0),"")</f>
        <v>Dead</v>
      </c>
      <c r="K2" s="98" t="s">
        <v>39114</v>
      </c>
      <c r="L2" s="92" t="str">
        <f>IFERROR(VLOOKUP(D2,DB!A:I,9,0),"")</f>
        <v>Latis</v>
      </c>
    </row>
    <row r="3" spans="1:16" ht="15" customHeight="1">
      <c r="A3" s="135"/>
      <c r="B3" s="135" t="str">
        <f>IFERROR(VLOOKUP(D3,DB!A:K,11,0),"")</f>
        <v/>
      </c>
      <c r="C3" s="94"/>
      <c r="D3" s="92"/>
      <c r="E3" s="95"/>
      <c r="F3" s="96"/>
      <c r="G3" s="97">
        <f ca="1">IFERROR(NOW()-F3,"")</f>
        <v>45971.530784606482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45971.530784606482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45971.530784606482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45971.530784606482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45971.530784606482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45971.530784606482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45971.530784606482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45971.530784606482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45971.530784606482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45971.530784606482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45971.530784606482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45971.530784606482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45971.530784606482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45971.530784606482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45971.530784606482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45971.530784606482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45971.530784606482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45971.530784606482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45971.530784606482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45971.530784606482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45971.530784606482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45971.530784606482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45971.530784606482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45971.530784606482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45971.530784606482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45971.530784606482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45971.530784606482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45971.530784606482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45971.530784606482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45971.530784606482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45971.530784606482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45971.530784606482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45971.530784606482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45971.530784606482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45971.530784606482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45971.530784606482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45971.530784606482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45971.530784606482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45971.530784606482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45971.530784606482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45971.530784606482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45971.530784606482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45971.530784606482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45971.530784606482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45971.530784606482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45971.530784606482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45971.530784606482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45971.530784606482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45971.530784606482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45971.530784606482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45971.530784606482</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45971.530784606482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45971.530784606482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45971.530784606482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45971.530784606482</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45971.530784606482</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45971.530784606482</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45971.530784606482</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79.698724421294173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39024</v>
      </c>
      <c r="F3" s="38">
        <v>45926.188877314817</v>
      </c>
      <c r="G3" s="116">
        <f t="shared" ref="G3" ca="1" si="0">IFERROR(NOW()-F3,"")</f>
        <v>45.341907291665848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39024</v>
      </c>
      <c r="F4" s="125">
        <v>45948.661111111112</v>
      </c>
      <c r="G4" s="126">
        <f t="shared" ref="G4:G43" ca="1" si="1">IFERROR(NOW()-F4,"")</f>
        <v>22.86967349537008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45971.530784606482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45971.530784606482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45971.530784606482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45971.530784606482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45971.530784606482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45971.530784606482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45971.530784606482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45971.530784606482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45971.530784606482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45971.530784606482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45971.530784606482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45971.530784606482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45971.530784606482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45971.530784606482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45971.530784606482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45971.530784606482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45971.530784606482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45971.530784606482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45971.530784606482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45971.530784606482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45971.530784606482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45971.530784606482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45971.530784606482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45971.530784606482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45971.530784606482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45971.530784606482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45971.530784606482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45971.530784606482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45971.530784606482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45971.530784606482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45971.530784606482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45971.530784606482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45971.530784606482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45971.530784606482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45971.530784606482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45971.530784606482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45971.530784606482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45971.530784606482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45971.530784606482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45971.530784606482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45971.530784606482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45971.530784606482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45971.530784606482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45971.530784606482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45971.530784606482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45971.530784606482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45971.530784606482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45971.530784606482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45971.530784606482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45971.530784606482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45971.530784606482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45971.530784606482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45971.530784606482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45971.530784606482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45971.530784606482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45971.530784606482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45971.530784606482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45971.530784606482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45971.530784606482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45971.530784606482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45971.530784606482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45971.530784606482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45971.530784606482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45971.530784606482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45971.530784606482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45971.530784606482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45971.530784606482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45971.530784606482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45971.530784606482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45971.530784606482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45971.530784606482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45971.530784606482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45971.530784606482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45971.530784606482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45971.530784606482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45971.530784606482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45971.530784606482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45971.530784606482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45971.530784606482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45971.530784606482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45971.530784606482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45971.530784606482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45971.530784606482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45971.530784606482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45971.530784606482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45971.530784606482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45971.530784606482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45971.530784606482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45971.530784606482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45971.530784606482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45971.530784606482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45971.530784606482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45971.530784606482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45971.530784606482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45971.530784606482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45971.530784606482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45971.530784606482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45971.530784606482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45971.530784606482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45971.530784606482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45971.530784606482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45971.530784606482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45971.530784606482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45971.530784606482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45971.530784606482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45971.530784606482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45971.530784606482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45971.530784606482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45971.530784606482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45971.530784606482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45971.530784606482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45971.530784606482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45971.530784606482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45971.530784606482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45971.530784606482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45971.530784606482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45971.530784606482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45971.530784606482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45971.530784606482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45971.530784606482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45971.530784606482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45971.530784606482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45971.530784606482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45971.530784606482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45971.530784606482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45971.530784606482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45971.530784606482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45971.530784606482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45971.530784606482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45971.530784606482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45971.530784606482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45971.530784606482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45971.530784606482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45971.530784606482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45971.530784606482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45971.530784606482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45971.530784606482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45971.530784606482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45971.530784606482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45971.530784606482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45971.530784606482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45971.530784606482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45971.530784606482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45971.530784606482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45971.530784606482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45971.530784606482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45971.530784606482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45971.530784606482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45971.530784606482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45971.530784606482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45971.530784606482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45971.530784606482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45971.530784606482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45971.530784606482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45971.530784606482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45971.530784606482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45971.530784606482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45971.530784606482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45971.530784606482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45971.530784606482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45971.530784606482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45971.530784606482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45971.530784606482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45971.530784606482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45971.530784606482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45971.530784606482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45971.530784606482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45971.530784606482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45971.530784606482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45971.530784606482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45971.530784606482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45971.530784606482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45971.530784606482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45971.530784606482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45971.530784606482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45971.530784606482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45971.530784606482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45971.530784606482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45971.530784606482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45971.530784606482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45971.530784606482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45971.530784606482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45971.530784606482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45971.530784606482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45971.530784606482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45971.530784606482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45971.530784606482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45971.530784606482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45971.530784606482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45971.530784606482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45971.530784606482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45971.530784606482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45971.530784606482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45971.530784606482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45971.530784606482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45971.530784606482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45971.530784606482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45971.530784606482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45971.530784606482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45971.530784606482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45971.530784606482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45971.530784606482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45971.530784606482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45971.530784606482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45971.530784606482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45971.530784606482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45971.530784606482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45971.530784606482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45971.530784606482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45971.530784606482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45971.530784606482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45971.530784606482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45971.530784606482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45971.530784606482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45971.530784606482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45971.530784606482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45971.530784606482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45971.530784606482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45971.530784606482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45971.530784606482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45971.530784606482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45971.530784606482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45971.530784606482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45971.530784606482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45971.530784606482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45971.530784606482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45971.530784606482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45971.530784606482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45971.530784606482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45971.530784606482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45971.530784606482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45971.530784606482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45971.530784606482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45971.530784606482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45971.530784606482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45971.530784606482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45971.530784606482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45971.530784606482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45971.530784606482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45971.530784606482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45971.530784606482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45971.530784606482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45971.530784606482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45971.530784606482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45971.530784606482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45971.530784606482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45971.530784606482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45971.530784606482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45971.530784606482</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45971.530784606482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45971.530784606482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45971.530784606482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45971.530784606482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45971.530784606482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45971.530784606482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45971.530784606482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45971.530784606482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45971.530784606482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45971.530784606482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45971.530784606482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45971.530784606482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45971.530784606482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45971.530784606482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45971.530784606482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45971.530784606482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45971.530784606482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45971.530784606482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45971.530784606482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45971.530784606482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45971.530784606482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45971.530784606482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45971.530784606482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45971.530784606482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45971.530784606482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45971.530784606482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45971.530784606482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45971.530784606482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45971.530784606482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45971.530784606482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45971.530784606482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45971.530784606482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45971.530784606482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45971.530784606482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45971.530784606482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45971.530784606482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45971.530784606482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45971.530784606482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45971.530784606482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45971.530784606482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45971.530784606482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45971.530784606482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45971.530784606482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45971.530784606482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45971.530784606482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45971.530784606482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45971.530784606482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45971.530784606482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45971.530784606482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45971.530784606482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45971.530784606482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45971.530784606482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45971.530784606482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45971.530784606482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45971.530784606482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45971.530784606482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45971.530784606482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45971.530784606482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45971.530784606482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45971.530784606482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45971.530784606482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45971.530784606482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45971.530784606482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45971.530784606482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45971.530784606482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45971.530784606482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45971.530784606482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45971.530784606482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45971.530784606482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45971.530784606482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45971.530784606482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45971.530784606482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45971.530784606482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45971.530784606482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45971.530784606482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45971.530784606482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45971.530784606482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45971.530784606482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45971.530784606482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45971.530784606482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45971.530784606482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45971.530784606482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45971.530784606482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45971.530784606482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45971.530784606482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45971.530784606482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45971.530784606482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45971.530784606482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45971.530784606482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45971.530784606482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45971.530784606482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45971.530784606482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45971.530784606482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45971.530784606482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45971.530784606482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45971.530784606482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45971.530784606482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45971.530784606482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45971.530784606482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45971.530784606482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45971.530784606482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45971.530784606482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45971.530784606482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45971.530784606482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45971.530784606482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45971.530784606482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45971.530784606482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45971.530784606482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45971.530784606482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45971.530784606482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45971.530784606482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45971.530784606482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45971.530784606482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45971.530784606482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45971.530784606482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45971.530784606482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45971.530784606482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45971.530784606482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45971.530784606482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45971.530784606482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45971.530784606482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45971.530784606482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45971.530784606482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45971.530784606482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45971.530784606482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45971.530784606482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45971.530784606482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45971.530784606482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45971.530784606482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45971.530784606482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45971.530784606482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45971.530784606482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45971.530784606482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45971.530784606482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45971.530784606482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45971.530784606482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45971.530784606482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45971.530784606482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45971.530784606482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45971.530784606482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45971.530784606482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45971.530784606482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45971.530784606482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45971.530784606482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45971.530784606482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45971.530784606482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45971.530784606482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45971.530784606482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45971.530784606482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45971.530784606482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45971.530784606482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45971.530784606482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45971.530784606482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45971.530784606482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45971.530784606482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45971.530784606482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45971.530784606482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45971.530784606482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45971.530784606482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45971.530784606482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45971.530784606482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45971.530784606482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45971.530784606482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45971.530784606482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45971.530784606482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45971.530784606482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45971.530784606482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45971.530784606482</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2025-11-10T09:46:04Z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